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ogieman\Downloads\fwdpksskrusevac122024\"/>
    </mc:Choice>
  </mc:AlternateContent>
  <bookViews>
    <workbookView xWindow="0" yWindow="0" windowWidth="38400" windowHeight="1771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7" i="1" l="1"/>
  <c r="AC47" i="1"/>
  <c r="AA47" i="1"/>
  <c r="Y47" i="1"/>
  <c r="X47" i="1" s="1"/>
  <c r="U47" i="1"/>
  <c r="T47" i="1"/>
  <c r="W47" i="1" s="1"/>
  <c r="S47" i="1"/>
  <c r="V47" i="1" s="1"/>
  <c r="Q47" i="1"/>
  <c r="P47" i="1"/>
  <c r="O47" i="1"/>
  <c r="M47" i="1"/>
  <c r="L47" i="1"/>
  <c r="N47" i="1" s="1"/>
  <c r="I47" i="1"/>
  <c r="H47" i="1"/>
  <c r="AJ47" i="1" s="1"/>
  <c r="G47" i="1"/>
  <c r="F47" i="1"/>
  <c r="E47" i="1"/>
  <c r="K47" i="1" s="1"/>
  <c r="AN46" i="1"/>
  <c r="AJ46" i="1"/>
  <c r="AI46" i="1"/>
  <c r="AG46" i="1"/>
  <c r="AF46" i="1"/>
  <c r="AD46" i="1"/>
  <c r="AB46" i="1"/>
  <c r="Z46" i="1"/>
  <c r="X46" i="1"/>
  <c r="W46" i="1"/>
  <c r="V46" i="1"/>
  <c r="R46" i="1"/>
  <c r="N46" i="1"/>
  <c r="AM46" i="1" s="1"/>
  <c r="K46" i="1"/>
  <c r="AH46" i="1" s="1"/>
  <c r="J46" i="1"/>
  <c r="AN45" i="1"/>
  <c r="AJ45" i="1"/>
  <c r="X45" i="1"/>
  <c r="AF45" i="1" s="1"/>
  <c r="W45" i="1"/>
  <c r="V45" i="1"/>
  <c r="N45" i="1"/>
  <c r="AI45" i="1" s="1"/>
  <c r="K45" i="1"/>
  <c r="AH45" i="1" s="1"/>
  <c r="J45" i="1"/>
  <c r="AN44" i="1"/>
  <c r="AJ44" i="1"/>
  <c r="AH44" i="1"/>
  <c r="AG44" i="1"/>
  <c r="AF44" i="1"/>
  <c r="AD44" i="1"/>
  <c r="X44" i="1"/>
  <c r="AB44" i="1" s="1"/>
  <c r="W44" i="1"/>
  <c r="V44" i="1"/>
  <c r="R44" i="1"/>
  <c r="N44" i="1"/>
  <c r="AM44" i="1" s="1"/>
  <c r="K44" i="1"/>
  <c r="J44" i="1"/>
  <c r="AN43" i="1"/>
  <c r="AM43" i="1"/>
  <c r="AL43" i="1"/>
  <c r="AJ43" i="1"/>
  <c r="AI43" i="1"/>
  <c r="AG43" i="1"/>
  <c r="X43" i="1"/>
  <c r="AF43" i="1" s="1"/>
  <c r="W43" i="1"/>
  <c r="V43" i="1"/>
  <c r="N43" i="1"/>
  <c r="AK43" i="1" s="1"/>
  <c r="K43" i="1"/>
  <c r="AH43" i="1" s="1"/>
  <c r="J43" i="1"/>
  <c r="AJ42" i="1"/>
  <c r="AI42" i="1"/>
  <c r="AG42" i="1"/>
  <c r="X42" i="1"/>
  <c r="AF42" i="1" s="1"/>
  <c r="W42" i="1"/>
  <c r="V42" i="1"/>
  <c r="N42" i="1"/>
  <c r="AM42" i="1" s="1"/>
  <c r="K42" i="1"/>
  <c r="AN42" i="1" s="1"/>
  <c r="J42" i="1"/>
  <c r="AN40" i="1"/>
  <c r="AE40" i="1"/>
  <c r="AC40" i="1"/>
  <c r="AA40" i="1"/>
  <c r="Y40" i="1"/>
  <c r="X40" i="1" s="1"/>
  <c r="W40" i="1"/>
  <c r="U40" i="1"/>
  <c r="T40" i="1"/>
  <c r="S40" i="1"/>
  <c r="V40" i="1" s="1"/>
  <c r="R40" i="1"/>
  <c r="Q40" i="1"/>
  <c r="P40" i="1"/>
  <c r="O40" i="1"/>
  <c r="M40" i="1"/>
  <c r="AL40" i="1" s="1"/>
  <c r="L40" i="1"/>
  <c r="N40" i="1" s="1"/>
  <c r="J40" i="1"/>
  <c r="I40" i="1"/>
  <c r="H40" i="1"/>
  <c r="AJ40" i="1" s="1"/>
  <c r="G40" i="1"/>
  <c r="F40" i="1"/>
  <c r="E40" i="1"/>
  <c r="K40" i="1" s="1"/>
  <c r="AH40" i="1" s="1"/>
  <c r="AN39" i="1"/>
  <c r="AJ39" i="1"/>
  <c r="AH39" i="1"/>
  <c r="AG39" i="1"/>
  <c r="X39" i="1"/>
  <c r="AF39" i="1" s="1"/>
  <c r="W39" i="1"/>
  <c r="V39" i="1"/>
  <c r="R39" i="1"/>
  <c r="N39" i="1"/>
  <c r="AM39" i="1" s="1"/>
  <c r="K39" i="1"/>
  <c r="J39" i="1"/>
  <c r="AJ38" i="1"/>
  <c r="AE38" i="1"/>
  <c r="AC38" i="1"/>
  <c r="AA38" i="1"/>
  <c r="Y38" i="1"/>
  <c r="X38" i="1"/>
  <c r="AF38" i="1" s="1"/>
  <c r="W38" i="1"/>
  <c r="U38" i="1"/>
  <c r="T38" i="1"/>
  <c r="S38" i="1"/>
  <c r="V38" i="1" s="1"/>
  <c r="Q38" i="1"/>
  <c r="P38" i="1"/>
  <c r="O38" i="1"/>
  <c r="M38" i="1"/>
  <c r="AL38" i="1" s="1"/>
  <c r="L38" i="1"/>
  <c r="N38" i="1" s="1"/>
  <c r="K38" i="1"/>
  <c r="AH38" i="1" s="1"/>
  <c r="I38" i="1"/>
  <c r="H38" i="1"/>
  <c r="J38" i="1" s="1"/>
  <c r="G38" i="1"/>
  <c r="F38" i="1"/>
  <c r="E38" i="1"/>
  <c r="AN37" i="1"/>
  <c r="AJ37" i="1"/>
  <c r="AI37" i="1"/>
  <c r="X37" i="1"/>
  <c r="AF37" i="1" s="1"/>
  <c r="W37" i="1"/>
  <c r="V37" i="1"/>
  <c r="R37" i="1"/>
  <c r="N37" i="1"/>
  <c r="AG37" i="1" s="1"/>
  <c r="K37" i="1"/>
  <c r="AH37" i="1" s="1"/>
  <c r="J37" i="1"/>
  <c r="AJ36" i="1"/>
  <c r="AI36" i="1"/>
  <c r="AG36" i="1"/>
  <c r="AF36" i="1"/>
  <c r="AD36" i="1"/>
  <c r="AB36" i="1"/>
  <c r="X36" i="1"/>
  <c r="Z36" i="1" s="1"/>
  <c r="W36" i="1"/>
  <c r="V36" i="1"/>
  <c r="N36" i="1"/>
  <c r="AM36" i="1" s="1"/>
  <c r="K36" i="1"/>
  <c r="AN36" i="1" s="1"/>
  <c r="J36" i="1"/>
  <c r="AN34" i="1"/>
  <c r="AM34" i="1"/>
  <c r="AL34" i="1"/>
  <c r="AK34" i="1"/>
  <c r="AJ34" i="1"/>
  <c r="AI34" i="1"/>
  <c r="AH34" i="1"/>
  <c r="AG34" i="1"/>
  <c r="X34" i="1"/>
  <c r="AF34" i="1" s="1"/>
  <c r="W34" i="1"/>
  <c r="V34" i="1"/>
  <c r="R34" i="1"/>
  <c r="N34" i="1"/>
  <c r="K34" i="1"/>
  <c r="J34" i="1"/>
  <c r="U33" i="1"/>
  <c r="U35" i="1" s="1"/>
  <c r="U41" i="1" s="1"/>
  <c r="U48" i="1" s="1"/>
  <c r="T33" i="1"/>
  <c r="T35" i="1" s="1"/>
  <c r="I33" i="1"/>
  <c r="I35" i="1" s="1"/>
  <c r="I41" i="1" s="1"/>
  <c r="I48" i="1" s="1"/>
  <c r="H33" i="1"/>
  <c r="H35" i="1" s="1"/>
  <c r="AL32" i="1"/>
  <c r="AK32" i="1"/>
  <c r="AJ32" i="1"/>
  <c r="AI32" i="1"/>
  <c r="AH32" i="1"/>
  <c r="AG32" i="1"/>
  <c r="AF32" i="1"/>
  <c r="Z32" i="1"/>
  <c r="X32" i="1"/>
  <c r="AD32" i="1" s="1"/>
  <c r="W32" i="1"/>
  <c r="V32" i="1"/>
  <c r="R32" i="1"/>
  <c r="N32" i="1"/>
  <c r="AM32" i="1" s="1"/>
  <c r="K32" i="1"/>
  <c r="AN32" i="1" s="1"/>
  <c r="J32" i="1"/>
  <c r="AC31" i="1"/>
  <c r="AC33" i="1" s="1"/>
  <c r="AC35" i="1" s="1"/>
  <c r="AC41" i="1" s="1"/>
  <c r="AC48" i="1" s="1"/>
  <c r="AA31" i="1"/>
  <c r="AA33" i="1" s="1"/>
  <c r="AA35" i="1" s="1"/>
  <c r="AA41" i="1" s="1"/>
  <c r="AA48" i="1" s="1"/>
  <c r="U31" i="1"/>
  <c r="T31" i="1"/>
  <c r="W31" i="1" s="1"/>
  <c r="Q31" i="1"/>
  <c r="Q33" i="1" s="1"/>
  <c r="Q35" i="1" s="1"/>
  <c r="Q41" i="1" s="1"/>
  <c r="Q48" i="1" s="1"/>
  <c r="P31" i="1"/>
  <c r="P33" i="1" s="1"/>
  <c r="P35" i="1" s="1"/>
  <c r="P41" i="1" s="1"/>
  <c r="P48" i="1" s="1"/>
  <c r="O31" i="1"/>
  <c r="O33" i="1" s="1"/>
  <c r="O35" i="1" s="1"/>
  <c r="O41" i="1" s="1"/>
  <c r="O48" i="1" s="1"/>
  <c r="I31" i="1"/>
  <c r="H31" i="1"/>
  <c r="AJ31" i="1" s="1"/>
  <c r="F31" i="1"/>
  <c r="F33" i="1" s="1"/>
  <c r="F35" i="1" s="1"/>
  <c r="F41" i="1" s="1"/>
  <c r="F48" i="1" s="1"/>
  <c r="E31" i="1"/>
  <c r="E33" i="1" s="1"/>
  <c r="AN30" i="1"/>
  <c r="AM30" i="1"/>
  <c r="AJ30" i="1"/>
  <c r="AG30" i="1"/>
  <c r="X30" i="1"/>
  <c r="AF30" i="1" s="1"/>
  <c r="W30" i="1"/>
  <c r="V30" i="1"/>
  <c r="R30" i="1"/>
  <c r="N30" i="1"/>
  <c r="AL30" i="1" s="1"/>
  <c r="K30" i="1"/>
  <c r="AH30" i="1" s="1"/>
  <c r="J30" i="1"/>
  <c r="AJ29" i="1"/>
  <c r="AE29" i="1"/>
  <c r="AC29" i="1"/>
  <c r="AA29" i="1"/>
  <c r="Y29" i="1"/>
  <c r="X29" i="1"/>
  <c r="AF29" i="1" s="1"/>
  <c r="W29" i="1"/>
  <c r="V29" i="1"/>
  <c r="U29" i="1"/>
  <c r="T29" i="1"/>
  <c r="S29" i="1"/>
  <c r="Q29" i="1"/>
  <c r="P29" i="1"/>
  <c r="O29" i="1"/>
  <c r="M29" i="1"/>
  <c r="AL29" i="1" s="1"/>
  <c r="L29" i="1"/>
  <c r="N29" i="1" s="1"/>
  <c r="K29" i="1"/>
  <c r="AN29" i="1" s="1"/>
  <c r="J29" i="1"/>
  <c r="I29" i="1"/>
  <c r="H29" i="1"/>
  <c r="AG29" i="1" s="1"/>
  <c r="G29" i="1"/>
  <c r="F29" i="1"/>
  <c r="E29" i="1"/>
  <c r="AJ28" i="1"/>
  <c r="AE28" i="1"/>
  <c r="AE31" i="1" s="1"/>
  <c r="AE33" i="1" s="1"/>
  <c r="AE35" i="1" s="1"/>
  <c r="AE41" i="1" s="1"/>
  <c r="AE48" i="1" s="1"/>
  <c r="AC28" i="1"/>
  <c r="AA28" i="1"/>
  <c r="Y28" i="1"/>
  <c r="Y31" i="1" s="1"/>
  <c r="X28" i="1"/>
  <c r="AF28" i="1" s="1"/>
  <c r="W28" i="1"/>
  <c r="V28" i="1"/>
  <c r="U28" i="1"/>
  <c r="T28" i="1"/>
  <c r="S28" i="1"/>
  <c r="S31" i="1" s="1"/>
  <c r="Q28" i="1"/>
  <c r="P28" i="1"/>
  <c r="O28" i="1"/>
  <c r="M28" i="1"/>
  <c r="M31" i="1" s="1"/>
  <c r="L28" i="1"/>
  <c r="L31" i="1" s="1"/>
  <c r="K28" i="1"/>
  <c r="AN28" i="1" s="1"/>
  <c r="J28" i="1"/>
  <c r="I28" i="1"/>
  <c r="H28" i="1"/>
  <c r="G28" i="1"/>
  <c r="G31" i="1" s="1"/>
  <c r="G33" i="1" s="1"/>
  <c r="G35" i="1" s="1"/>
  <c r="G41" i="1" s="1"/>
  <c r="G48" i="1" s="1"/>
  <c r="F28" i="1"/>
  <c r="E28" i="1"/>
  <c r="AN27" i="1"/>
  <c r="AJ27" i="1"/>
  <c r="AH27" i="1"/>
  <c r="AD27" i="1"/>
  <c r="X27" i="1"/>
  <c r="AF27" i="1" s="1"/>
  <c r="W27" i="1"/>
  <c r="V27" i="1"/>
  <c r="R27" i="1"/>
  <c r="N27" i="1"/>
  <c r="AG27" i="1" s="1"/>
  <c r="K27" i="1"/>
  <c r="J27" i="1"/>
  <c r="AN26" i="1"/>
  <c r="AL26" i="1"/>
  <c r="AK26" i="1"/>
  <c r="AJ26" i="1"/>
  <c r="AI26" i="1"/>
  <c r="AG26" i="1"/>
  <c r="AF26" i="1"/>
  <c r="AD26" i="1"/>
  <c r="AB26" i="1"/>
  <c r="Z26" i="1"/>
  <c r="X26" i="1"/>
  <c r="W26" i="1"/>
  <c r="V26" i="1"/>
  <c r="R26" i="1"/>
  <c r="N26" i="1"/>
  <c r="AM26" i="1" s="1"/>
  <c r="K26" i="1"/>
  <c r="AH26" i="1" s="1"/>
  <c r="J26" i="1"/>
  <c r="AN25" i="1"/>
  <c r="AJ25" i="1"/>
  <c r="AB25" i="1"/>
  <c r="Z25" i="1"/>
  <c r="X25" i="1"/>
  <c r="AF25" i="1" s="1"/>
  <c r="W25" i="1"/>
  <c r="V25" i="1"/>
  <c r="N25" i="1"/>
  <c r="AI25" i="1" s="1"/>
  <c r="K25" i="1"/>
  <c r="J25" i="1"/>
  <c r="AN24" i="1"/>
  <c r="AJ24" i="1"/>
  <c r="AH24" i="1"/>
  <c r="AG24" i="1"/>
  <c r="AF24" i="1"/>
  <c r="AD24" i="1"/>
  <c r="X24" i="1"/>
  <c r="AB24" i="1" s="1"/>
  <c r="W24" i="1"/>
  <c r="V24" i="1"/>
  <c r="N24" i="1"/>
  <c r="AM24" i="1" s="1"/>
  <c r="K24" i="1"/>
  <c r="J24" i="1"/>
  <c r="AN23" i="1"/>
  <c r="AM23" i="1"/>
  <c r="AL23" i="1"/>
  <c r="AJ23" i="1"/>
  <c r="AI23" i="1"/>
  <c r="X23" i="1"/>
  <c r="AF23" i="1" s="1"/>
  <c r="W23" i="1"/>
  <c r="V23" i="1"/>
  <c r="R23" i="1"/>
  <c r="N23" i="1"/>
  <c r="AK23" i="1" s="1"/>
  <c r="K23" i="1"/>
  <c r="AH23" i="1" s="1"/>
  <c r="J23" i="1"/>
  <c r="AJ22" i="1"/>
  <c r="AI22" i="1"/>
  <c r="AG22" i="1"/>
  <c r="AD22" i="1"/>
  <c r="AB22" i="1"/>
  <c r="Z22" i="1"/>
  <c r="X22" i="1"/>
  <c r="AF22" i="1" s="1"/>
  <c r="W22" i="1"/>
  <c r="V22" i="1"/>
  <c r="N22" i="1"/>
  <c r="AM22" i="1" s="1"/>
  <c r="K22" i="1"/>
  <c r="AN22" i="1" s="1"/>
  <c r="J22" i="1"/>
  <c r="AN21" i="1"/>
  <c r="AK21" i="1"/>
  <c r="AJ21" i="1"/>
  <c r="AH21" i="1"/>
  <c r="AG21" i="1"/>
  <c r="X21" i="1"/>
  <c r="AF21" i="1" s="1"/>
  <c r="W21" i="1"/>
  <c r="V21" i="1"/>
  <c r="R21" i="1"/>
  <c r="N21" i="1"/>
  <c r="AM21" i="1" s="1"/>
  <c r="K21" i="1"/>
  <c r="J21" i="1"/>
  <c r="AJ20" i="1"/>
  <c r="AI20" i="1"/>
  <c r="AF20" i="1"/>
  <c r="X20" i="1"/>
  <c r="AD20" i="1" s="1"/>
  <c r="W20" i="1"/>
  <c r="V20" i="1"/>
  <c r="N20" i="1"/>
  <c r="AG20" i="1" s="1"/>
  <c r="K20" i="1"/>
  <c r="AH20" i="1" s="1"/>
  <c r="J20" i="1"/>
  <c r="AN19" i="1"/>
  <c r="AM19" i="1"/>
  <c r="AJ19" i="1"/>
  <c r="AI19" i="1"/>
  <c r="AG19" i="1"/>
  <c r="AF19" i="1"/>
  <c r="AD19" i="1"/>
  <c r="AB19" i="1"/>
  <c r="X19" i="1"/>
  <c r="Z19" i="1" s="1"/>
  <c r="W19" i="1"/>
  <c r="V19" i="1"/>
  <c r="R19" i="1"/>
  <c r="N19" i="1"/>
  <c r="AL19" i="1" s="1"/>
  <c r="K19" i="1"/>
  <c r="AH19" i="1" s="1"/>
  <c r="J19" i="1"/>
  <c r="AN18" i="1"/>
  <c r="AM18" i="1"/>
  <c r="AL18" i="1"/>
  <c r="AK18" i="1"/>
  <c r="AJ18" i="1"/>
  <c r="AI18" i="1"/>
  <c r="AH18" i="1"/>
  <c r="AG18" i="1"/>
  <c r="X18" i="1"/>
  <c r="AF18" i="1" s="1"/>
  <c r="W18" i="1"/>
  <c r="V18" i="1"/>
  <c r="R18" i="1"/>
  <c r="N18" i="1"/>
  <c r="K18" i="1"/>
  <c r="J18" i="1"/>
  <c r="AN17" i="1"/>
  <c r="AL17" i="1"/>
  <c r="AK17" i="1"/>
  <c r="AJ17" i="1"/>
  <c r="AI17" i="1"/>
  <c r="AH17" i="1"/>
  <c r="AG17" i="1"/>
  <c r="AF17" i="1"/>
  <c r="Z17" i="1"/>
  <c r="X17" i="1"/>
  <c r="AD17" i="1" s="1"/>
  <c r="W17" i="1"/>
  <c r="V17" i="1"/>
  <c r="R17" i="1"/>
  <c r="N17" i="1"/>
  <c r="AM17" i="1" s="1"/>
  <c r="K17" i="1"/>
  <c r="J17" i="1"/>
  <c r="AN16" i="1"/>
  <c r="AM16" i="1"/>
  <c r="AJ16" i="1"/>
  <c r="X16" i="1"/>
  <c r="AF16" i="1" s="1"/>
  <c r="W16" i="1"/>
  <c r="V16" i="1"/>
  <c r="N16" i="1"/>
  <c r="AL16" i="1" s="1"/>
  <c r="K16" i="1"/>
  <c r="AH16" i="1" s="1"/>
  <c r="J16" i="1"/>
  <c r="AN15" i="1"/>
  <c r="AJ15" i="1"/>
  <c r="AI15" i="1"/>
  <c r="AH15" i="1"/>
  <c r="AD15" i="1"/>
  <c r="X15" i="1"/>
  <c r="AF15" i="1" s="1"/>
  <c r="W15" i="1"/>
  <c r="V15" i="1"/>
  <c r="R15" i="1"/>
  <c r="N15" i="1"/>
  <c r="AG15" i="1" s="1"/>
  <c r="K15" i="1"/>
  <c r="J15" i="1"/>
  <c r="AM14" i="1"/>
  <c r="AL14" i="1"/>
  <c r="AK14" i="1"/>
  <c r="AJ14" i="1"/>
  <c r="AI14" i="1"/>
  <c r="AH14" i="1"/>
  <c r="AG14" i="1"/>
  <c r="AF14" i="1"/>
  <c r="AD14" i="1"/>
  <c r="AB14" i="1"/>
  <c r="Z14" i="1"/>
  <c r="X14" i="1"/>
  <c r="W14" i="1"/>
  <c r="V14" i="1"/>
  <c r="R14" i="1"/>
  <c r="N14" i="1"/>
  <c r="K14" i="1"/>
  <c r="AN14" i="1" s="1"/>
  <c r="J14" i="1"/>
  <c r="AN13" i="1"/>
  <c r="AJ13" i="1"/>
  <c r="AB13" i="1"/>
  <c r="Z13" i="1"/>
  <c r="X13" i="1"/>
  <c r="AF13" i="1" s="1"/>
  <c r="W13" i="1"/>
  <c r="V13" i="1"/>
  <c r="N13" i="1"/>
  <c r="AI13" i="1" s="1"/>
  <c r="K13" i="1"/>
  <c r="J13" i="1"/>
  <c r="AN12" i="1"/>
  <c r="AJ12" i="1"/>
  <c r="AG12" i="1"/>
  <c r="AF12" i="1"/>
  <c r="AD12" i="1"/>
  <c r="X12" i="1"/>
  <c r="AB12" i="1" s="1"/>
  <c r="W12" i="1"/>
  <c r="V12" i="1"/>
  <c r="N12" i="1"/>
  <c r="AM12" i="1" s="1"/>
  <c r="K12" i="1"/>
  <c r="J12" i="1"/>
  <c r="AM11" i="1"/>
  <c r="AL11" i="1"/>
  <c r="AJ11" i="1"/>
  <c r="AI11" i="1"/>
  <c r="X11" i="1"/>
  <c r="AF11" i="1" s="1"/>
  <c r="W11" i="1"/>
  <c r="V11" i="1"/>
  <c r="N11" i="1"/>
  <c r="AK11" i="1" s="1"/>
  <c r="K11" i="1"/>
  <c r="AH11" i="1" s="1"/>
  <c r="J11" i="1"/>
  <c r="AJ10" i="1"/>
  <c r="AI10" i="1"/>
  <c r="AH10" i="1"/>
  <c r="AG10" i="1"/>
  <c r="AD10" i="1"/>
  <c r="AB10" i="1"/>
  <c r="Z10" i="1"/>
  <c r="X10" i="1"/>
  <c r="AF10" i="1" s="1"/>
  <c r="W10" i="1"/>
  <c r="V10" i="1"/>
  <c r="N10" i="1"/>
  <c r="AM10" i="1" s="1"/>
  <c r="K10" i="1"/>
  <c r="AN10" i="1" s="1"/>
  <c r="J10" i="1"/>
  <c r="AN9" i="1"/>
  <c r="AK9" i="1"/>
  <c r="AJ9" i="1"/>
  <c r="AH9" i="1"/>
  <c r="AG9" i="1"/>
  <c r="X9" i="1"/>
  <c r="AF9" i="1" s="1"/>
  <c r="W9" i="1"/>
  <c r="V9" i="1"/>
  <c r="R9" i="1"/>
  <c r="N9" i="1"/>
  <c r="AM9" i="1" s="1"/>
  <c r="K9" i="1"/>
  <c r="J9" i="1"/>
  <c r="AJ8" i="1"/>
  <c r="AI8" i="1"/>
  <c r="AF8" i="1"/>
  <c r="X8" i="1"/>
  <c r="AD8" i="1" s="1"/>
  <c r="W8" i="1"/>
  <c r="V8" i="1"/>
  <c r="N8" i="1"/>
  <c r="AG8" i="1" s="1"/>
  <c r="K8" i="1"/>
  <c r="AH8" i="1" s="1"/>
  <c r="J8" i="1"/>
  <c r="A3" i="1"/>
  <c r="AA1" i="1"/>
  <c r="W35" i="1" l="1"/>
  <c r="T41" i="1"/>
  <c r="AL47" i="1"/>
  <c r="AM47" i="1"/>
  <c r="AI47" i="1"/>
  <c r="R47" i="1"/>
  <c r="Z40" i="1"/>
  <c r="AF40" i="1"/>
  <c r="AD40" i="1"/>
  <c r="AB40" i="1"/>
  <c r="J35" i="1"/>
  <c r="H41" i="1"/>
  <c r="S33" i="1"/>
  <c r="V31" i="1"/>
  <c r="X31" i="1"/>
  <c r="Y33" i="1"/>
  <c r="R29" i="1"/>
  <c r="AM29" i="1"/>
  <c r="AH29" i="1"/>
  <c r="AI29" i="1"/>
  <c r="AM40" i="1"/>
  <c r="AI40" i="1"/>
  <c r="AN47" i="1"/>
  <c r="AH47" i="1"/>
  <c r="N31" i="1"/>
  <c r="AK31" i="1"/>
  <c r="L33" i="1"/>
  <c r="AB47" i="1"/>
  <c r="Z47" i="1"/>
  <c r="AF47" i="1"/>
  <c r="AD47" i="1"/>
  <c r="AL31" i="1"/>
  <c r="M33" i="1"/>
  <c r="E35" i="1"/>
  <c r="K33" i="1"/>
  <c r="AI38" i="1"/>
  <c r="R38" i="1"/>
  <c r="AM38" i="1"/>
  <c r="Z9" i="1"/>
  <c r="R13" i="1"/>
  <c r="AK13" i="1"/>
  <c r="Z21" i="1"/>
  <c r="AH22" i="1"/>
  <c r="R25" i="1"/>
  <c r="AK25" i="1"/>
  <c r="AI27" i="1"/>
  <c r="Z39" i="1"/>
  <c r="AH42" i="1"/>
  <c r="R45" i="1"/>
  <c r="AK45" i="1"/>
  <c r="R8" i="1"/>
  <c r="AK8" i="1"/>
  <c r="AB9" i="1"/>
  <c r="AN11" i="1"/>
  <c r="AL13" i="1"/>
  <c r="Z16" i="1"/>
  <c r="R20" i="1"/>
  <c r="AK20" i="1"/>
  <c r="AB21" i="1"/>
  <c r="AL25" i="1"/>
  <c r="Z30" i="1"/>
  <c r="J33" i="1"/>
  <c r="AK37" i="1"/>
  <c r="AK38" i="1"/>
  <c r="AB39" i="1"/>
  <c r="AL45" i="1"/>
  <c r="AL8" i="1"/>
  <c r="AD9" i="1"/>
  <c r="Z11" i="1"/>
  <c r="AH12" i="1"/>
  <c r="AM13" i="1"/>
  <c r="AK15" i="1"/>
  <c r="AB16" i="1"/>
  <c r="AL20" i="1"/>
  <c r="AD21" i="1"/>
  <c r="Z23" i="1"/>
  <c r="AM25" i="1"/>
  <c r="AK27" i="1"/>
  <c r="AK28" i="1"/>
  <c r="AK29" i="1"/>
  <c r="AB30" i="1"/>
  <c r="W33" i="1"/>
  <c r="AL37" i="1"/>
  <c r="Z38" i="1"/>
  <c r="AD39" i="1"/>
  <c r="Z43" i="1"/>
  <c r="AM45" i="1"/>
  <c r="AM8" i="1"/>
  <c r="R10" i="1"/>
  <c r="AK10" i="1"/>
  <c r="AB11" i="1"/>
  <c r="AI12" i="1"/>
  <c r="AL15" i="1"/>
  <c r="AD16" i="1"/>
  <c r="Z18" i="1"/>
  <c r="AM20" i="1"/>
  <c r="R22" i="1"/>
  <c r="AK22" i="1"/>
  <c r="AB23" i="1"/>
  <c r="AI24" i="1"/>
  <c r="AL27" i="1"/>
  <c r="N28" i="1"/>
  <c r="Z28" i="1"/>
  <c r="AL28" i="1"/>
  <c r="Z29" i="1"/>
  <c r="AD30" i="1"/>
  <c r="AJ33" i="1"/>
  <c r="Z34" i="1"/>
  <c r="AH36" i="1"/>
  <c r="AM37" i="1"/>
  <c r="R42" i="1"/>
  <c r="AK42" i="1"/>
  <c r="AB43" i="1"/>
  <c r="AI44" i="1"/>
  <c r="AG47" i="1"/>
  <c r="AN8" i="1"/>
  <c r="AL10" i="1"/>
  <c r="AD11" i="1"/>
  <c r="AM15" i="1"/>
  <c r="AB18" i="1"/>
  <c r="AN20" i="1"/>
  <c r="AL22" i="1"/>
  <c r="AD23" i="1"/>
  <c r="AM27" i="1"/>
  <c r="AB34" i="1"/>
  <c r="AB38" i="1"/>
  <c r="AN38" i="1"/>
  <c r="AG40" i="1"/>
  <c r="AL42" i="1"/>
  <c r="AD43" i="1"/>
  <c r="Z45" i="1"/>
  <c r="J47" i="1"/>
  <c r="Z8" i="1"/>
  <c r="R12" i="1"/>
  <c r="AK12" i="1"/>
  <c r="AG16" i="1"/>
  <c r="AD18" i="1"/>
  <c r="Z20" i="1"/>
  <c r="R24" i="1"/>
  <c r="AK24" i="1"/>
  <c r="AB28" i="1"/>
  <c r="AB29" i="1"/>
  <c r="AG31" i="1"/>
  <c r="AD34" i="1"/>
  <c r="Z37" i="1"/>
  <c r="AK44" i="1"/>
  <c r="AB45" i="1"/>
  <c r="AB8" i="1"/>
  <c r="AI9" i="1"/>
  <c r="AG11" i="1"/>
  <c r="AL12" i="1"/>
  <c r="AD13" i="1"/>
  <c r="Z15" i="1"/>
  <c r="AK19" i="1"/>
  <c r="AB20" i="1"/>
  <c r="AI21" i="1"/>
  <c r="AG23" i="1"/>
  <c r="AL24" i="1"/>
  <c r="AD25" i="1"/>
  <c r="Z27" i="1"/>
  <c r="J31" i="1"/>
  <c r="R36" i="1"/>
  <c r="AK36" i="1"/>
  <c r="AB37" i="1"/>
  <c r="AD38" i="1"/>
  <c r="AI39" i="1"/>
  <c r="AL44" i="1"/>
  <c r="AD45" i="1"/>
  <c r="AB15" i="1"/>
  <c r="AI16" i="1"/>
  <c r="AB27" i="1"/>
  <c r="AD28" i="1"/>
  <c r="AD29" i="1"/>
  <c r="AI30" i="1"/>
  <c r="K31" i="1"/>
  <c r="AL36" i="1"/>
  <c r="AD37" i="1"/>
  <c r="Z42" i="1"/>
  <c r="AK46" i="1"/>
  <c r="AK47" i="1"/>
  <c r="AG13" i="1"/>
  <c r="AG25" i="1"/>
  <c r="AK39" i="1"/>
  <c r="AK40" i="1"/>
  <c r="AB42" i="1"/>
  <c r="AG45" i="1"/>
  <c r="AL46" i="1"/>
  <c r="AL9" i="1"/>
  <c r="Z12" i="1"/>
  <c r="AH13" i="1"/>
  <c r="R16" i="1"/>
  <c r="AK16" i="1"/>
  <c r="AB17" i="1"/>
  <c r="AL21" i="1"/>
  <c r="Z24" i="1"/>
  <c r="AH25" i="1"/>
  <c r="AK30" i="1"/>
  <c r="AB32" i="1"/>
  <c r="AG38" i="1"/>
  <c r="AL39" i="1"/>
  <c r="AD42" i="1"/>
  <c r="Z44" i="1"/>
  <c r="R11" i="1"/>
  <c r="R43" i="1"/>
  <c r="R28" i="1" l="1"/>
  <c r="AM28" i="1"/>
  <c r="AH28" i="1"/>
  <c r="AI28" i="1"/>
  <c r="M35" i="1"/>
  <c r="Y35" i="1"/>
  <c r="X33" i="1"/>
  <c r="L35" i="1"/>
  <c r="N33" i="1"/>
  <c r="AK33" i="1"/>
  <c r="Z31" i="1"/>
  <c r="AF31" i="1"/>
  <c r="AD31" i="1"/>
  <c r="AB31" i="1"/>
  <c r="AI31" i="1"/>
  <c r="AM31" i="1"/>
  <c r="R31" i="1"/>
  <c r="S35" i="1"/>
  <c r="V33" i="1"/>
  <c r="AG28" i="1"/>
  <c r="AH31" i="1"/>
  <c r="AN31" i="1"/>
  <c r="J41" i="1"/>
  <c r="H48" i="1"/>
  <c r="AN33" i="1"/>
  <c r="W41" i="1"/>
  <c r="T48" i="1"/>
  <c r="W48" i="1" s="1"/>
  <c r="K35" i="1"/>
  <c r="E41" i="1"/>
  <c r="AD33" i="1" l="1"/>
  <c r="AB33" i="1"/>
  <c r="Z33" i="1"/>
  <c r="AF33" i="1"/>
  <c r="R33" i="1"/>
  <c r="AM33" i="1"/>
  <c r="AI33" i="1"/>
  <c r="AG33" i="1"/>
  <c r="AH33" i="1"/>
  <c r="L41" i="1"/>
  <c r="N35" i="1"/>
  <c r="AK35" i="1"/>
  <c r="J48" i="1"/>
  <c r="X35" i="1"/>
  <c r="Y41" i="1"/>
  <c r="K41" i="1"/>
  <c r="E48" i="1"/>
  <c r="K48" i="1" s="1"/>
  <c r="AN35" i="1"/>
  <c r="V35" i="1"/>
  <c r="S41" i="1"/>
  <c r="AJ35" i="1"/>
  <c r="AL33" i="1"/>
  <c r="M41" i="1"/>
  <c r="AI35" i="1" l="1"/>
  <c r="R35" i="1"/>
  <c r="AM35" i="1"/>
  <c r="AG35" i="1"/>
  <c r="V41" i="1"/>
  <c r="S48" i="1"/>
  <c r="AJ41" i="1"/>
  <c r="N41" i="1"/>
  <c r="L48" i="1"/>
  <c r="Y48" i="1"/>
  <c r="X48" i="1" s="1"/>
  <c r="X41" i="1"/>
  <c r="AL35" i="1"/>
  <c r="AH35" i="1"/>
  <c r="AN48" i="1"/>
  <c r="AN41" i="1"/>
  <c r="AF35" i="1"/>
  <c r="AD35" i="1"/>
  <c r="AB35" i="1"/>
  <c r="Z35" i="1"/>
  <c r="AL41" i="1"/>
  <c r="M48" i="1"/>
  <c r="AM41" i="1" l="1"/>
  <c r="AI41" i="1"/>
  <c r="R41" i="1"/>
  <c r="AG41" i="1"/>
  <c r="AB41" i="1"/>
  <c r="Z41" i="1"/>
  <c r="AF41" i="1"/>
  <c r="AD41" i="1"/>
  <c r="N48" i="1"/>
  <c r="AK48" i="1"/>
  <c r="AK41" i="1"/>
  <c r="AH41" i="1"/>
  <c r="AB48" i="1"/>
  <c r="Z48" i="1"/>
  <c r="AF48" i="1"/>
  <c r="AD48" i="1"/>
  <c r="V48" i="1"/>
  <c r="AJ48" i="1"/>
  <c r="AM48" i="1" l="1"/>
  <c r="AI48" i="1"/>
  <c r="R48" i="1"/>
  <c r="AG48" i="1"/>
  <c r="AH48" i="1"/>
  <c r="AL48" i="1"/>
</calcChain>
</file>

<file path=xl/sharedStrings.xml><?xml version="1.0" encoding="utf-8"?>
<sst xmlns="http://schemas.openxmlformats.org/spreadsheetml/2006/main" count="110" uniqueCount="77">
  <si>
    <t>НАЗИВ ПРЕКРШАЈНОГ СУДА:</t>
  </si>
  <si>
    <t>Прекршајни суд у Крушевцу</t>
  </si>
  <si>
    <t>Редни број</t>
  </si>
  <si>
    <t>Материја</t>
  </si>
  <si>
    <t>Број судија у материји</t>
  </si>
  <si>
    <t>Нерешено на почетку</t>
  </si>
  <si>
    <t>Примљено</t>
  </si>
  <si>
    <t>Просечан прилив предмета по судији</t>
  </si>
  <si>
    <t>Укупно у раду</t>
  </si>
  <si>
    <t>Укупно решено</t>
  </si>
  <si>
    <t>Просечно решено по судији у одељењу</t>
  </si>
  <si>
    <t>Нерешено на крају</t>
  </si>
  <si>
    <t>Просечно предмета остало у раду по судији у одељењу</t>
  </si>
  <si>
    <t>КВАЛИТЕТ</t>
  </si>
  <si>
    <t>Класификација</t>
  </si>
  <si>
    <t>Уписник</t>
  </si>
  <si>
    <t>Укупно</t>
  </si>
  <si>
    <t>Стари предмети према датуму пријема у суд</t>
  </si>
  <si>
    <t>Стари предмети према датуму иницијалног акта</t>
  </si>
  <si>
    <t>Нових</t>
  </si>
  <si>
    <t>Мериторно</t>
  </si>
  <si>
    <t>На други начин</t>
  </si>
  <si>
    <t>Укупно  решено</t>
  </si>
  <si>
    <t>Решено спроведеним извршењем</t>
  </si>
  <si>
    <t>Остало у раду као нерешено</t>
  </si>
  <si>
    <t>Старих према датуму пријема у суд</t>
  </si>
  <si>
    <t>Разматраних жалби</t>
  </si>
  <si>
    <t>Потврђено</t>
  </si>
  <si>
    <t>Преиначено</t>
  </si>
  <si>
    <t>Укинуто</t>
  </si>
  <si>
    <t>Делимично преиначено или укинуто</t>
  </si>
  <si>
    <t>Савладавање прилива</t>
  </si>
  <si>
    <t>Проценат решених</t>
  </si>
  <si>
    <t>Укупан квалитет</t>
  </si>
  <si>
    <t>Ажурност</t>
  </si>
  <si>
    <t>Мериторно решених %</t>
  </si>
  <si>
    <t>Решено на други начин %</t>
  </si>
  <si>
    <t>Решено старих предмета иниц. акт%</t>
  </si>
  <si>
    <t>Прос. пред. по судији                                       за укупно у раду</t>
  </si>
  <si>
    <t>број</t>
  </si>
  <si>
    <t>%</t>
  </si>
  <si>
    <t>01-Јавни ред и мир</t>
  </si>
  <si>
    <t>ПР</t>
  </si>
  <si>
    <t>ПРМ</t>
  </si>
  <si>
    <t>02-Саобраћај</t>
  </si>
  <si>
    <t>03-Јавна безбедност</t>
  </si>
  <si>
    <t>04-Привреда</t>
  </si>
  <si>
    <t>05-Финансије и царине</t>
  </si>
  <si>
    <t>06-Рад, радни односи и заштита на раду</t>
  </si>
  <si>
    <t>07-Образовање, наука, култура и информисање</t>
  </si>
  <si>
    <t>08-Здравствена и социјална заштита, здравствено осигурање и заштита животне средине</t>
  </si>
  <si>
    <t>09-Одбрана-Војска</t>
  </si>
  <si>
    <t>10-Управа</t>
  </si>
  <si>
    <t>УКУПНО ОД 1-10</t>
  </si>
  <si>
    <t>ПРУ</t>
  </si>
  <si>
    <t>УКУПНО ОД 1-11</t>
  </si>
  <si>
    <t>ПР-ПОМ</t>
  </si>
  <si>
    <t>УКУПНО ОД 1-12</t>
  </si>
  <si>
    <t>ИПР3</t>
  </si>
  <si>
    <t>УКУПНО ОД 1-13</t>
  </si>
  <si>
    <t>Р4 п (01,02,03)</t>
  </si>
  <si>
    <t>Р4 оп</t>
  </si>
  <si>
    <t>УКУПНО ОД 14-15</t>
  </si>
  <si>
    <t>Пр-уз</t>
  </si>
  <si>
    <t>УКУПНО ОД 16-16</t>
  </si>
  <si>
    <t>УКУПНО ОД 1-16</t>
  </si>
  <si>
    <t>ИПР</t>
  </si>
  <si>
    <t>ИПР1</t>
  </si>
  <si>
    <t>ИПР2</t>
  </si>
  <si>
    <t>Ипрв</t>
  </si>
  <si>
    <t>ППН</t>
  </si>
  <si>
    <t>УКУПНО ОД 17-21</t>
  </si>
  <si>
    <t>УКУПНО ОД 1-21</t>
  </si>
  <si>
    <t>ПРЕДСЕДНИК СУДА</t>
  </si>
  <si>
    <t>Име и презиме:</t>
  </si>
  <si>
    <t>Драгиша Томић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</si>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</sst>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5" xfId="0" applyNumberFormat="1" applyFont="1" applyFill="1" applyBorder="1" applyAlignment="1" applyProtection="1">
      <alignment wrapText="1"/>
    </xf>
    <xf numFmtId="0" fontId="0" fillId="0" borderId="0" xfId="0" applyAlignment="1">
      <alignment vertical="center"/>
    </xf>
    <xf numFmtId="0" fontId="0" fillId="0" borderId="6" xfId="0" applyBorder="1" applyAlignment="1" applyProtection="1">
      <alignment horizontal="left" vertical="center"/>
      <protection locked="0"/>
    </xf>
    <xf numFmtId="0" fontId="1" fillId="0" borderId="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3" fillId="0" borderId="3" xfId="0" applyNumberFormat="1" applyFont="1" applyFill="1" applyBorder="1" applyAlignment="1" applyProtection="1">
      <alignment horizontal="center"/>
      <protection locked="0"/>
    </xf>
    <xf numFmtId="0" fontId="0" fillId="0" borderId="3" xfId="0" applyNumberFormat="1" applyFont="1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wrapText="1"/>
    </xf>
    <xf numFmtId="0" fontId="0" fillId="0" borderId="5" xfId="0" applyNumberFormat="1" applyFont="1" applyFill="1" applyBorder="1" applyAlignment="1" applyProtection="1">
      <alignment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vertical="center" wrapText="1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wrapText="1"/>
    </xf>
    <xf numFmtId="0" fontId="7" fillId="0" borderId="0" xfId="0" applyFont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7" fillId="2" borderId="6" xfId="0" applyFont="1" applyFill="1" applyBorder="1" applyAlignment="1" applyProtection="1">
      <alignment vertical="center"/>
    </xf>
    <xf numFmtId="0" fontId="7" fillId="3" borderId="6" xfId="0" applyNumberFormat="1" applyFont="1" applyFill="1" applyBorder="1" applyAlignment="1" applyProtection="1">
      <alignment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4" borderId="6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3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3" fontId="8" fillId="4" borderId="6" xfId="0" applyNumberFormat="1" applyFont="1" applyFill="1" applyBorder="1" applyAlignment="1" applyProtection="1">
      <alignment horizontal="right" vertical="center" wrapText="1"/>
    </xf>
    <xf numFmtId="3" fontId="8" fillId="2" borderId="6" xfId="0" applyNumberFormat="1" applyFont="1" applyFill="1" applyBorder="1" applyAlignment="1" applyProtection="1">
      <alignment horizontal="right" vertical="center" wrapText="1"/>
    </xf>
    <xf numFmtId="4" fontId="8" fillId="4" borderId="6" xfId="0" applyNumberFormat="1" applyFont="1" applyFill="1" applyBorder="1" applyAlignment="1" applyProtection="1">
      <alignment horizontal="right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left" vertical="center" wrapText="1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0" fontId="6" fillId="3" borderId="6" xfId="0" applyNumberFormat="1" applyFont="1" applyFill="1" applyBorder="1" applyAlignment="1" applyProtection="1">
      <alignment horizontal="left" vertical="center" wrapText="1"/>
    </xf>
    <xf numFmtId="3" fontId="6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6" xfId="0" applyNumberFormat="1" applyFont="1" applyFill="1" applyBorder="1" applyAlignment="1" applyProtection="1">
      <alignment horizontal="right" vertical="center" wrapText="1"/>
    </xf>
    <xf numFmtId="4" fontId="6" fillId="3" borderId="6" xfId="0" applyNumberFormat="1" applyFont="1" applyFill="1" applyBorder="1" applyAlignment="1" applyProtection="1">
      <alignment horizontal="right" vertical="center" wrapText="1"/>
    </xf>
    <xf numFmtId="4" fontId="6" fillId="3" borderId="6" xfId="0" applyNumberFormat="1" applyFont="1" applyFill="1" applyBorder="1" applyAlignment="1" applyProtection="1">
      <alignment horizontal="right" vertical="center"/>
    </xf>
    <xf numFmtId="0" fontId="6" fillId="3" borderId="11" xfId="0" applyNumberFormat="1" applyFont="1" applyFill="1" applyBorder="1" applyAlignment="1" applyProtection="1">
      <alignment horizontal="left" vertical="center" wrapText="1"/>
    </xf>
    <xf numFmtId="0" fontId="6" fillId="3" borderId="12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3" fontId="8" fillId="5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6" xfId="0" applyNumberFormat="1" applyFont="1" applyFill="1" applyBorder="1" applyAlignment="1" applyProtection="1">
      <alignment horizontal="left" vertical="center"/>
    </xf>
    <xf numFmtId="0" fontId="9" fillId="3" borderId="6" xfId="0" applyNumberFormat="1" applyFont="1" applyFill="1" applyBorder="1" applyAlignment="1" applyProtection="1">
      <alignment horizontal="left" vertical="center" wrapText="1"/>
    </xf>
    <xf numFmtId="4" fontId="8" fillId="2" borderId="6" xfId="0" applyNumberFormat="1" applyFont="1" applyFill="1" applyBorder="1" applyAlignment="1" applyProtection="1">
      <alignment horizontal="right" vertical="center"/>
    </xf>
    <xf numFmtId="0" fontId="6" fillId="3" borderId="6" xfId="0" applyNumberFormat="1" applyFont="1" applyFill="1" applyBorder="1" applyAlignment="1" applyProtection="1">
      <alignment horizontal="left" vertical="center" wrapText="1"/>
    </xf>
    <xf numFmtId="0" fontId="9" fillId="3" borderId="6" xfId="0" applyFont="1" applyFill="1" applyBorder="1" applyAlignment="1" applyProtection="1">
      <alignment horizontal="left" vertical="center" wrapText="1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3" fontId="6" fillId="2" borderId="6" xfId="0" applyNumberFormat="1" applyFont="1" applyFill="1" applyBorder="1" applyAlignment="1" applyProtection="1">
      <alignment horizontal="right" vertical="center" wrapText="1"/>
    </xf>
    <xf numFmtId="4" fontId="6" fillId="2" borderId="6" xfId="0" applyNumberFormat="1" applyFont="1" applyFill="1" applyBorder="1" applyAlignment="1" applyProtection="1">
      <alignment horizontal="right" vertical="center" wrapText="1"/>
    </xf>
    <xf numFmtId="4" fontId="6" fillId="2" borderId="6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22"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KSS%20KRUSEVAC%2012-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SS"/>
      <sheetName val="Stari predmeti"/>
      <sheetName val="RESNER"/>
      <sheetName val="NASPOR"/>
      <sheetName val="ZAS"/>
      <sheetName val="CEPEJ"/>
      <sheetName val="Reference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>
            <v>11</v>
          </cell>
        </row>
        <row r="7">
          <cell r="B7">
            <v>12</v>
          </cell>
        </row>
        <row r="11">
          <cell r="B11" t="str">
            <v>ИЗВЕШТАЈ О РАДУ СУДА ЗА ПЕРИОД ОД 01.01.2024. ДО 31.12.2024.ГОДИНЕ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"/>
  <sheetViews>
    <sheetView tabSelected="1" workbookViewId="0">
      <selection activeCell="O52" sqref="O52"/>
    </sheetView>
  </sheetViews>
  <sheetFormatPr defaultRowHeight="15" x14ac:dyDescent="0.25"/>
  <sheetData>
    <row r="1" spans="1:40" ht="21" thickBot="1" x14ac:dyDescent="0.3">
      <c r="A1" s="6" t="s">
        <v>0</v>
      </c>
      <c r="B1" s="6"/>
      <c r="C1" s="6"/>
      <c r="D1" s="6"/>
      <c r="E1" s="6"/>
      <c r="F1" s="6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 t="str">
        <f>""</f>
        <v/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8.75" thickBot="1" x14ac:dyDescent="0.3">
      <c r="A2" s="7" t="s">
        <v>1</v>
      </c>
      <c r="B2" s="8"/>
      <c r="C2" s="9"/>
      <c r="D2" s="9"/>
      <c r="E2" s="9"/>
      <c r="F2" s="9"/>
      <c r="G2" s="9"/>
      <c r="H2" s="1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20.25" x14ac:dyDescent="0.3">
      <c r="A3" s="11" t="str">
        <f>[1]Reference!B11</f>
        <v>ИЗВЕШТАЈ О РАДУ СУДА ЗА ПЕРИОД ОД 01.01.2024. ДО 31.12.2024.ГОДИНЕ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8" x14ac:dyDescent="0.25">
      <c r="A4" s="12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2"/>
      <c r="AK4" s="2"/>
      <c r="AL4" s="2"/>
      <c r="AM4" s="2"/>
      <c r="AN4" s="2"/>
    </row>
    <row r="5" spans="1:40" x14ac:dyDescent="0.25">
      <c r="A5" s="14" t="s">
        <v>2</v>
      </c>
      <c r="B5" s="14" t="s">
        <v>3</v>
      </c>
      <c r="C5" s="14"/>
      <c r="D5" s="14" t="s">
        <v>4</v>
      </c>
      <c r="E5" s="14" t="s">
        <v>5</v>
      </c>
      <c r="F5" s="14"/>
      <c r="G5" s="15"/>
      <c r="H5" s="14" t="s">
        <v>6</v>
      </c>
      <c r="I5" s="15"/>
      <c r="J5" s="14" t="s">
        <v>7</v>
      </c>
      <c r="K5" s="16" t="s">
        <v>8</v>
      </c>
      <c r="L5" s="14" t="s">
        <v>9</v>
      </c>
      <c r="M5" s="15"/>
      <c r="N5" s="15"/>
      <c r="O5" s="15"/>
      <c r="P5" s="15"/>
      <c r="Q5" s="15"/>
      <c r="R5" s="14" t="s">
        <v>10</v>
      </c>
      <c r="S5" s="14" t="s">
        <v>11</v>
      </c>
      <c r="T5" s="14"/>
      <c r="U5" s="15"/>
      <c r="V5" s="14" t="s">
        <v>12</v>
      </c>
      <c r="W5" s="15"/>
      <c r="X5" s="14" t="s">
        <v>13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7"/>
      <c r="AK5" s="17"/>
      <c r="AL5" s="17"/>
      <c r="AM5" s="17"/>
      <c r="AN5" s="18"/>
    </row>
    <row r="6" spans="1:40" ht="38.25" x14ac:dyDescent="0.25">
      <c r="A6" s="19"/>
      <c r="B6" s="14" t="s">
        <v>14</v>
      </c>
      <c r="C6" s="14" t="s">
        <v>15</v>
      </c>
      <c r="D6" s="15"/>
      <c r="E6" s="14" t="s">
        <v>16</v>
      </c>
      <c r="F6" s="14" t="s">
        <v>17</v>
      </c>
      <c r="G6" s="14" t="s">
        <v>18</v>
      </c>
      <c r="H6" s="14" t="s">
        <v>16</v>
      </c>
      <c r="I6" s="14" t="s">
        <v>19</v>
      </c>
      <c r="J6" s="20"/>
      <c r="K6" s="21"/>
      <c r="L6" s="14" t="s">
        <v>20</v>
      </c>
      <c r="M6" s="14" t="s">
        <v>21</v>
      </c>
      <c r="N6" s="14" t="s">
        <v>22</v>
      </c>
      <c r="O6" s="14" t="s">
        <v>23</v>
      </c>
      <c r="P6" s="14" t="s">
        <v>17</v>
      </c>
      <c r="Q6" s="14" t="s">
        <v>18</v>
      </c>
      <c r="R6" s="15"/>
      <c r="S6" s="14" t="s">
        <v>24</v>
      </c>
      <c r="T6" s="14" t="s">
        <v>17</v>
      </c>
      <c r="U6" s="16" t="s">
        <v>18</v>
      </c>
      <c r="V6" s="14" t="s">
        <v>16</v>
      </c>
      <c r="W6" s="14" t="s">
        <v>25</v>
      </c>
      <c r="X6" s="14" t="s">
        <v>26</v>
      </c>
      <c r="Y6" s="14" t="s">
        <v>27</v>
      </c>
      <c r="Z6" s="15"/>
      <c r="AA6" s="14" t="s">
        <v>28</v>
      </c>
      <c r="AB6" s="15"/>
      <c r="AC6" s="14" t="s">
        <v>29</v>
      </c>
      <c r="AD6" s="15"/>
      <c r="AE6" s="14" t="s">
        <v>30</v>
      </c>
      <c r="AF6" s="15"/>
      <c r="AG6" s="14" t="s">
        <v>31</v>
      </c>
      <c r="AH6" s="14" t="s">
        <v>32</v>
      </c>
      <c r="AI6" s="22" t="s">
        <v>33</v>
      </c>
      <c r="AJ6" s="23" t="s">
        <v>34</v>
      </c>
      <c r="AK6" s="14" t="s">
        <v>35</v>
      </c>
      <c r="AL6" s="14" t="s">
        <v>36</v>
      </c>
      <c r="AM6" s="14" t="s">
        <v>37</v>
      </c>
      <c r="AN6" s="14" t="s">
        <v>38</v>
      </c>
    </row>
    <row r="7" spans="1:40" x14ac:dyDescent="0.25">
      <c r="A7" s="19"/>
      <c r="B7" s="14"/>
      <c r="C7" s="14"/>
      <c r="D7" s="20"/>
      <c r="E7" s="20"/>
      <c r="F7" s="20"/>
      <c r="G7" s="14"/>
      <c r="H7" s="20"/>
      <c r="I7" s="20"/>
      <c r="J7" s="20"/>
      <c r="K7" s="24"/>
      <c r="L7" s="20"/>
      <c r="M7" s="20"/>
      <c r="N7" s="20"/>
      <c r="O7" s="20"/>
      <c r="P7" s="20"/>
      <c r="Q7" s="14"/>
      <c r="R7" s="20"/>
      <c r="S7" s="20"/>
      <c r="T7" s="20"/>
      <c r="U7" s="16"/>
      <c r="V7" s="20"/>
      <c r="W7" s="20"/>
      <c r="X7" s="15"/>
      <c r="Y7" s="22" t="s">
        <v>39</v>
      </c>
      <c r="Z7" s="22" t="s">
        <v>40</v>
      </c>
      <c r="AA7" s="22" t="s">
        <v>39</v>
      </c>
      <c r="AB7" s="22" t="s">
        <v>40</v>
      </c>
      <c r="AC7" s="22" t="s">
        <v>39</v>
      </c>
      <c r="AD7" s="22" t="s">
        <v>40</v>
      </c>
      <c r="AE7" s="22" t="s">
        <v>39</v>
      </c>
      <c r="AF7" s="22" t="s">
        <v>40</v>
      </c>
      <c r="AG7" s="20"/>
      <c r="AH7" s="15"/>
      <c r="AI7" s="22" t="s">
        <v>40</v>
      </c>
      <c r="AJ7" s="19"/>
      <c r="AK7" s="19"/>
      <c r="AL7" s="19"/>
      <c r="AM7" s="19"/>
      <c r="AN7" s="19"/>
    </row>
    <row r="8" spans="1:40" x14ac:dyDescent="0.25">
      <c r="A8" s="25">
        <v>1</v>
      </c>
      <c r="B8" s="26" t="s">
        <v>41</v>
      </c>
      <c r="C8" s="27" t="s">
        <v>42</v>
      </c>
      <c r="D8" s="28">
        <v>13</v>
      </c>
      <c r="E8" s="28">
        <v>341</v>
      </c>
      <c r="F8" s="28"/>
      <c r="G8" s="28"/>
      <c r="H8" s="28">
        <v>364</v>
      </c>
      <c r="I8" s="28">
        <v>356</v>
      </c>
      <c r="J8" s="29">
        <f>IF((D8=0),"",((H8/D8)/[1]Reference!B6))</f>
        <v>2.5454545454545454</v>
      </c>
      <c r="K8" s="30">
        <f t="shared" ref="K8:K48" si="0">E8+H8</f>
        <v>705</v>
      </c>
      <c r="L8" s="28">
        <v>289</v>
      </c>
      <c r="M8" s="28">
        <v>207</v>
      </c>
      <c r="N8" s="30">
        <f t="shared" ref="N8:N48" si="1">L8+M8</f>
        <v>496</v>
      </c>
      <c r="O8" s="28"/>
      <c r="P8" s="28"/>
      <c r="Q8" s="28"/>
      <c r="R8" s="29">
        <f>IF((D8=0),"",((N8/D8)/[1]Reference!B6))</f>
        <v>3.4685314685314683</v>
      </c>
      <c r="S8" s="28">
        <v>209</v>
      </c>
      <c r="T8" s="28"/>
      <c r="U8" s="28"/>
      <c r="V8" s="29">
        <f>IF((D8=0),"",(S8/D8))</f>
        <v>16.076923076923077</v>
      </c>
      <c r="W8" s="29">
        <f>IF((D8=0),"",(T8/D8))</f>
        <v>0</v>
      </c>
      <c r="X8" s="31">
        <f>Y8+AA8+AC8+AE8</f>
        <v>35</v>
      </c>
      <c r="Y8" s="28">
        <v>22</v>
      </c>
      <c r="Z8" s="29">
        <f>IF((X8=0),"",((Y8/X8)*100))</f>
        <v>62.857142857142854</v>
      </c>
      <c r="AA8" s="28">
        <v>5</v>
      </c>
      <c r="AB8" s="29">
        <f>IF((X8=0),"",((AA8/X8)*100))</f>
        <v>14.285714285714285</v>
      </c>
      <c r="AC8" s="28">
        <v>8</v>
      </c>
      <c r="AD8" s="29">
        <f>IF((X8=0),"",((AC8/X8)*100))</f>
        <v>22.857142857142858</v>
      </c>
      <c r="AE8" s="28"/>
      <c r="AF8" s="29">
        <f>IF((X8=0),"",((AE8/X8)*100))</f>
        <v>0</v>
      </c>
      <c r="AG8" s="29">
        <f>IF((H8=0),"",((N8/H8)*100))</f>
        <v>136.26373626373626</v>
      </c>
      <c r="AH8" s="29">
        <f>IF((K8=0),"",((N8/K8)*100))</f>
        <v>70.354609929078009</v>
      </c>
      <c r="AI8" s="29">
        <f>IF((N8=0),"",((((N8-AA8)-AC8)/N8)*100))</f>
        <v>97.379032258064512</v>
      </c>
      <c r="AJ8" s="32">
        <f>IF((H8=0),"",((S8*[1]Reference!B7)/H8))</f>
        <v>6.8901098901098905</v>
      </c>
      <c r="AK8" s="32">
        <f>IF((L8=0),"",((L8/N8)*100))</f>
        <v>58.266129032258064</v>
      </c>
      <c r="AL8" s="32">
        <f>IF((M8=0),"",((M8/N8)*100))</f>
        <v>41.733870967741936</v>
      </c>
      <c r="AM8" s="32">
        <f>IF((N8=0),"",((Q8/N8)*100))</f>
        <v>0</v>
      </c>
      <c r="AN8" s="30">
        <f>IF((D8=0),"",((K8/D8/[1]Reference!B6)))</f>
        <v>4.93006993006993</v>
      </c>
    </row>
    <row r="9" spans="1:40" x14ac:dyDescent="0.25">
      <c r="A9" s="33"/>
      <c r="B9" s="34"/>
      <c r="C9" s="27" t="s">
        <v>43</v>
      </c>
      <c r="D9" s="28">
        <v>10</v>
      </c>
      <c r="E9" s="28">
        <v>23</v>
      </c>
      <c r="F9" s="28"/>
      <c r="G9" s="28"/>
      <c r="H9" s="28">
        <v>25</v>
      </c>
      <c r="I9" s="28">
        <v>25</v>
      </c>
      <c r="J9" s="29">
        <f>IF((D9=0),"",((H9/D9)/[1]Reference!B6))</f>
        <v>0.22727272727272727</v>
      </c>
      <c r="K9" s="30">
        <f t="shared" si="0"/>
        <v>48</v>
      </c>
      <c r="L9" s="28">
        <v>4</v>
      </c>
      <c r="M9" s="28">
        <v>19</v>
      </c>
      <c r="N9" s="30">
        <f t="shared" si="1"/>
        <v>23</v>
      </c>
      <c r="O9" s="28"/>
      <c r="P9" s="28"/>
      <c r="Q9" s="28"/>
      <c r="R9" s="29">
        <f>IF((D9=0),"",((N9/D9)/[1]Reference!B6))</f>
        <v>0.20909090909090908</v>
      </c>
      <c r="S9" s="28">
        <v>25</v>
      </c>
      <c r="T9" s="28"/>
      <c r="U9" s="28"/>
      <c r="V9" s="29">
        <f t="shared" ref="V9:V27" si="2">IF((D9=0),"",(S9/D9))</f>
        <v>2.5</v>
      </c>
      <c r="W9" s="29">
        <f t="shared" ref="W9:W44" si="3">IF((D9=0),"",(T9/D9))</f>
        <v>0</v>
      </c>
      <c r="X9" s="31">
        <f t="shared" ref="X9:X46" si="4">Y9+AA9+AC9+AE9</f>
        <v>0</v>
      </c>
      <c r="Y9" s="28"/>
      <c r="Z9" s="29" t="str">
        <f t="shared" ref="Z9:Z44" si="5">IF((X9=0),"",((Y9/X9)*100))</f>
        <v/>
      </c>
      <c r="AA9" s="28"/>
      <c r="AB9" s="29" t="str">
        <f t="shared" ref="AB9:AB44" si="6">IF((X9=0),"",((AA9/X9)*100))</f>
        <v/>
      </c>
      <c r="AC9" s="28"/>
      <c r="AD9" s="29" t="str">
        <f t="shared" ref="AD9:AD44" si="7">IF((X9=0),"",((AC9/X9)*100))</f>
        <v/>
      </c>
      <c r="AE9" s="28"/>
      <c r="AF9" s="29" t="str">
        <f t="shared" ref="AF9:AF44" si="8">IF((X9=0),"",((AE9/X9)*100))</f>
        <v/>
      </c>
      <c r="AG9" s="29">
        <f t="shared" ref="AG9:AG44" si="9">IF((H9=0),"",((N9/H9)*100))</f>
        <v>92</v>
      </c>
      <c r="AH9" s="29">
        <f t="shared" ref="AH9:AH44" si="10">IF((K9=0),"",((N9/K9)*100))</f>
        <v>47.916666666666671</v>
      </c>
      <c r="AI9" s="29">
        <f t="shared" ref="AI9:AI44" si="11">IF((N9=0),"",((((N9-AA9)-AC9)/N9)*100))</f>
        <v>100</v>
      </c>
      <c r="AJ9" s="32">
        <f>IF((H9=0),"",((S9*[1]Reference!B7)/H9))</f>
        <v>12</v>
      </c>
      <c r="AK9" s="32">
        <f t="shared" ref="AK9:AK44" si="12">IF((L9=0),"",((L9/N9)*100))</f>
        <v>17.391304347826086</v>
      </c>
      <c r="AL9" s="32">
        <f t="shared" ref="AL9:AL44" si="13">IF((M9=0),"",((M9/N9)*100))</f>
        <v>82.608695652173907</v>
      </c>
      <c r="AM9" s="32">
        <f t="shared" ref="AM9:AM27" si="14">IF((N9=0),"",((Q9/N9)*100))</f>
        <v>0</v>
      </c>
      <c r="AN9" s="30">
        <f>IF((D9=0),"",((K9/D9/[1]Reference!B6)))</f>
        <v>0.43636363636363634</v>
      </c>
    </row>
    <row r="10" spans="1:40" x14ac:dyDescent="0.25">
      <c r="A10" s="25">
        <v>2</v>
      </c>
      <c r="B10" s="26" t="s">
        <v>44</v>
      </c>
      <c r="C10" s="27" t="s">
        <v>42</v>
      </c>
      <c r="D10" s="28">
        <v>13</v>
      </c>
      <c r="E10" s="28">
        <v>1549</v>
      </c>
      <c r="F10" s="28"/>
      <c r="G10" s="28"/>
      <c r="H10" s="28">
        <v>3565</v>
      </c>
      <c r="I10" s="28">
        <v>3538</v>
      </c>
      <c r="J10" s="29">
        <f>IF((D10=0),"",((H10/D10)/[1]Reference!B6))</f>
        <v>24.93006993006993</v>
      </c>
      <c r="K10" s="30">
        <f t="shared" si="0"/>
        <v>5114</v>
      </c>
      <c r="L10" s="28">
        <v>2988</v>
      </c>
      <c r="M10" s="28">
        <v>302</v>
      </c>
      <c r="N10" s="30">
        <f t="shared" si="1"/>
        <v>3290</v>
      </c>
      <c r="O10" s="28"/>
      <c r="P10" s="28"/>
      <c r="Q10" s="28"/>
      <c r="R10" s="29">
        <f>IF((D10=0),"",((N10/D10)/[1]Reference!B6))</f>
        <v>23.006993006993007</v>
      </c>
      <c r="S10" s="28">
        <v>1824</v>
      </c>
      <c r="T10" s="28"/>
      <c r="U10" s="28"/>
      <c r="V10" s="29">
        <f t="shared" si="2"/>
        <v>140.30769230769232</v>
      </c>
      <c r="W10" s="29">
        <f t="shared" si="3"/>
        <v>0</v>
      </c>
      <c r="X10" s="31">
        <f t="shared" si="4"/>
        <v>163</v>
      </c>
      <c r="Y10" s="28">
        <v>110</v>
      </c>
      <c r="Z10" s="29">
        <f t="shared" si="5"/>
        <v>67.484662576687114</v>
      </c>
      <c r="AA10" s="28">
        <v>26</v>
      </c>
      <c r="AB10" s="29">
        <f t="shared" si="6"/>
        <v>15.950920245398773</v>
      </c>
      <c r="AC10" s="28">
        <v>27</v>
      </c>
      <c r="AD10" s="29">
        <f t="shared" si="7"/>
        <v>16.564417177914109</v>
      </c>
      <c r="AE10" s="28"/>
      <c r="AF10" s="29">
        <f t="shared" si="8"/>
        <v>0</v>
      </c>
      <c r="AG10" s="29">
        <f t="shared" si="9"/>
        <v>92.286115007012626</v>
      </c>
      <c r="AH10" s="29">
        <f t="shared" si="10"/>
        <v>64.333202972233082</v>
      </c>
      <c r="AI10" s="29">
        <f t="shared" si="11"/>
        <v>98.389057750759875</v>
      </c>
      <c r="AJ10" s="32">
        <f>IF((H10=0),"",((S10*[1]Reference!B7)/H10))</f>
        <v>6.1396914446002802</v>
      </c>
      <c r="AK10" s="32">
        <f t="shared" si="12"/>
        <v>90.820668693009125</v>
      </c>
      <c r="AL10" s="32">
        <f t="shared" si="13"/>
        <v>9.179331306990882</v>
      </c>
      <c r="AM10" s="32">
        <f t="shared" si="14"/>
        <v>0</v>
      </c>
      <c r="AN10" s="30">
        <f>IF((D10=0),"",((K10/D10/[1]Reference!B6)))</f>
        <v>35.76223776223776</v>
      </c>
    </row>
    <row r="11" spans="1:40" x14ac:dyDescent="0.25">
      <c r="A11" s="33"/>
      <c r="B11" s="34"/>
      <c r="C11" s="27" t="s">
        <v>43</v>
      </c>
      <c r="D11" s="28">
        <v>10</v>
      </c>
      <c r="E11" s="28">
        <v>24</v>
      </c>
      <c r="F11" s="28"/>
      <c r="G11" s="28"/>
      <c r="H11" s="28">
        <v>72</v>
      </c>
      <c r="I11" s="28">
        <v>72</v>
      </c>
      <c r="J11" s="29">
        <f>IF((D11=0),"",((H11/D11)/[1]Reference!B6))</f>
        <v>0.65454545454545454</v>
      </c>
      <c r="K11" s="30">
        <f t="shared" si="0"/>
        <v>96</v>
      </c>
      <c r="L11" s="28">
        <v>7</v>
      </c>
      <c r="M11" s="28">
        <v>39</v>
      </c>
      <c r="N11" s="30">
        <f t="shared" si="1"/>
        <v>46</v>
      </c>
      <c r="O11" s="28"/>
      <c r="P11" s="28"/>
      <c r="Q11" s="28"/>
      <c r="R11" s="29">
        <f>IF((D11=0),"",((N11/D11)/[1]Reference!B6))</f>
        <v>0.41818181818181815</v>
      </c>
      <c r="S11" s="28">
        <v>50</v>
      </c>
      <c r="T11" s="28"/>
      <c r="U11" s="28"/>
      <c r="V11" s="29">
        <f t="shared" si="2"/>
        <v>5</v>
      </c>
      <c r="W11" s="29">
        <f t="shared" si="3"/>
        <v>0</v>
      </c>
      <c r="X11" s="31">
        <f t="shared" si="4"/>
        <v>0</v>
      </c>
      <c r="Y11" s="28"/>
      <c r="Z11" s="29" t="str">
        <f t="shared" si="5"/>
        <v/>
      </c>
      <c r="AA11" s="28"/>
      <c r="AB11" s="29" t="str">
        <f t="shared" si="6"/>
        <v/>
      </c>
      <c r="AC11" s="28"/>
      <c r="AD11" s="29" t="str">
        <f t="shared" si="7"/>
        <v/>
      </c>
      <c r="AE11" s="28"/>
      <c r="AF11" s="29" t="str">
        <f t="shared" si="8"/>
        <v/>
      </c>
      <c r="AG11" s="29">
        <f t="shared" si="9"/>
        <v>63.888888888888886</v>
      </c>
      <c r="AH11" s="29">
        <f t="shared" si="10"/>
        <v>47.916666666666671</v>
      </c>
      <c r="AI11" s="29">
        <f t="shared" si="11"/>
        <v>100</v>
      </c>
      <c r="AJ11" s="32">
        <f>IF((H11=0),"",((S11*[1]Reference!B7)/H11))</f>
        <v>8.3333333333333339</v>
      </c>
      <c r="AK11" s="32">
        <f t="shared" si="12"/>
        <v>15.217391304347828</v>
      </c>
      <c r="AL11" s="32">
        <f t="shared" si="13"/>
        <v>84.782608695652172</v>
      </c>
      <c r="AM11" s="32">
        <f t="shared" si="14"/>
        <v>0</v>
      </c>
      <c r="AN11" s="30">
        <f>IF((D11=0),"",((K11/D11/[1]Reference!B6)))</f>
        <v>0.87272727272727268</v>
      </c>
    </row>
    <row r="12" spans="1:40" x14ac:dyDescent="0.25">
      <c r="A12" s="25">
        <v>3</v>
      </c>
      <c r="B12" s="26" t="s">
        <v>45</v>
      </c>
      <c r="C12" s="27" t="s">
        <v>42</v>
      </c>
      <c r="D12" s="28">
        <v>13</v>
      </c>
      <c r="E12" s="28">
        <v>225</v>
      </c>
      <c r="F12" s="28"/>
      <c r="G12" s="28"/>
      <c r="H12" s="28">
        <v>479</v>
      </c>
      <c r="I12" s="28">
        <v>473</v>
      </c>
      <c r="J12" s="29">
        <f>IF((D12=0),"",((H12/D12)/[1]Reference!B6))</f>
        <v>3.3496503496503496</v>
      </c>
      <c r="K12" s="30">
        <f t="shared" si="0"/>
        <v>704</v>
      </c>
      <c r="L12" s="28">
        <v>423</v>
      </c>
      <c r="M12" s="28">
        <v>31</v>
      </c>
      <c r="N12" s="30">
        <f t="shared" si="1"/>
        <v>454</v>
      </c>
      <c r="O12" s="28"/>
      <c r="P12" s="28"/>
      <c r="Q12" s="28"/>
      <c r="R12" s="29">
        <f>IF((D12=0),"",((N12/D12)/[1]Reference!B6))</f>
        <v>3.1748251748251746</v>
      </c>
      <c r="S12" s="28">
        <v>250</v>
      </c>
      <c r="T12" s="28"/>
      <c r="U12" s="28"/>
      <c r="V12" s="29">
        <f t="shared" si="2"/>
        <v>19.23076923076923</v>
      </c>
      <c r="W12" s="29">
        <f t="shared" si="3"/>
        <v>0</v>
      </c>
      <c r="X12" s="31">
        <f t="shared" si="4"/>
        <v>24</v>
      </c>
      <c r="Y12" s="28">
        <v>15</v>
      </c>
      <c r="Z12" s="29">
        <f t="shared" si="5"/>
        <v>62.5</v>
      </c>
      <c r="AA12" s="28">
        <v>3</v>
      </c>
      <c r="AB12" s="29">
        <f t="shared" si="6"/>
        <v>12.5</v>
      </c>
      <c r="AC12" s="28">
        <v>6</v>
      </c>
      <c r="AD12" s="29">
        <f t="shared" si="7"/>
        <v>25</v>
      </c>
      <c r="AE12" s="28"/>
      <c r="AF12" s="29">
        <f t="shared" si="8"/>
        <v>0</v>
      </c>
      <c r="AG12" s="29">
        <f t="shared" si="9"/>
        <v>94.780793319415451</v>
      </c>
      <c r="AH12" s="29">
        <f t="shared" si="10"/>
        <v>64.48863636363636</v>
      </c>
      <c r="AI12" s="29">
        <f t="shared" si="11"/>
        <v>98.017621145374449</v>
      </c>
      <c r="AJ12" s="32">
        <f>IF((H12=0),"",((S12*[1]Reference!B7)/H12))</f>
        <v>6.2630480167014611</v>
      </c>
      <c r="AK12" s="32">
        <f t="shared" si="12"/>
        <v>93.171806167400888</v>
      </c>
      <c r="AL12" s="32">
        <f t="shared" si="13"/>
        <v>6.8281938325991192</v>
      </c>
      <c r="AM12" s="32">
        <f t="shared" si="14"/>
        <v>0</v>
      </c>
      <c r="AN12" s="30">
        <f>IF((D12=0),"",((K12/D12/[1]Reference!B6)))</f>
        <v>4.9230769230769234</v>
      </c>
    </row>
    <row r="13" spans="1:40" x14ac:dyDescent="0.25">
      <c r="A13" s="33"/>
      <c r="B13" s="34"/>
      <c r="C13" s="27" t="s">
        <v>43</v>
      </c>
      <c r="D13" s="28">
        <v>10</v>
      </c>
      <c r="E13" s="28">
        <v>9</v>
      </c>
      <c r="F13" s="28"/>
      <c r="G13" s="28"/>
      <c r="H13" s="28">
        <v>32</v>
      </c>
      <c r="I13" s="28">
        <v>32</v>
      </c>
      <c r="J13" s="29">
        <f>IF((D13=0),"",((H13/D13)/[1]Reference!B6))</f>
        <v>0.29090909090909095</v>
      </c>
      <c r="K13" s="30">
        <f t="shared" si="0"/>
        <v>41</v>
      </c>
      <c r="L13" s="28">
        <v>1</v>
      </c>
      <c r="M13" s="28">
        <v>19</v>
      </c>
      <c r="N13" s="30">
        <f t="shared" si="1"/>
        <v>20</v>
      </c>
      <c r="O13" s="28"/>
      <c r="P13" s="28"/>
      <c r="Q13" s="28"/>
      <c r="R13" s="29">
        <f>IF((D13=0),"",((N13/D13)/[1]Reference!B6))</f>
        <v>0.18181818181818182</v>
      </c>
      <c r="S13" s="28">
        <v>21</v>
      </c>
      <c r="T13" s="28"/>
      <c r="U13" s="28"/>
      <c r="V13" s="29">
        <f t="shared" si="2"/>
        <v>2.1</v>
      </c>
      <c r="W13" s="29">
        <f t="shared" si="3"/>
        <v>0</v>
      </c>
      <c r="X13" s="31">
        <f t="shared" si="4"/>
        <v>0</v>
      </c>
      <c r="Y13" s="28"/>
      <c r="Z13" s="29" t="str">
        <f t="shared" si="5"/>
        <v/>
      </c>
      <c r="AA13" s="28"/>
      <c r="AB13" s="29" t="str">
        <f t="shared" si="6"/>
        <v/>
      </c>
      <c r="AC13" s="28"/>
      <c r="AD13" s="29" t="str">
        <f t="shared" si="7"/>
        <v/>
      </c>
      <c r="AE13" s="28"/>
      <c r="AF13" s="29" t="str">
        <f t="shared" si="8"/>
        <v/>
      </c>
      <c r="AG13" s="29">
        <f t="shared" si="9"/>
        <v>62.5</v>
      </c>
      <c r="AH13" s="29">
        <f t="shared" si="10"/>
        <v>48.780487804878049</v>
      </c>
      <c r="AI13" s="29">
        <f t="shared" si="11"/>
        <v>100</v>
      </c>
      <c r="AJ13" s="32">
        <f>IF((H13=0),"",((S13*[1]Reference!B7)/H13))</f>
        <v>7.875</v>
      </c>
      <c r="AK13" s="32">
        <f t="shared" si="12"/>
        <v>5</v>
      </c>
      <c r="AL13" s="32">
        <f t="shared" si="13"/>
        <v>95</v>
      </c>
      <c r="AM13" s="32">
        <f t="shared" si="14"/>
        <v>0</v>
      </c>
      <c r="AN13" s="30">
        <f>IF((D13=0),"",((K13/D13/[1]Reference!B6)))</f>
        <v>0.37272727272727268</v>
      </c>
    </row>
    <row r="14" spans="1:40" x14ac:dyDescent="0.25">
      <c r="A14" s="25">
        <v>4</v>
      </c>
      <c r="B14" s="26" t="s">
        <v>46</v>
      </c>
      <c r="C14" s="27" t="s">
        <v>42</v>
      </c>
      <c r="D14" s="28">
        <v>13</v>
      </c>
      <c r="E14" s="28">
        <v>333</v>
      </c>
      <c r="F14" s="28">
        <v>1</v>
      </c>
      <c r="G14" s="28">
        <v>1</v>
      </c>
      <c r="H14" s="28">
        <v>531</v>
      </c>
      <c r="I14" s="28">
        <v>519</v>
      </c>
      <c r="J14" s="29">
        <f>IF((D14=0),"",((H14/D14)/[1]Reference!B6))</f>
        <v>3.7132867132867133</v>
      </c>
      <c r="K14" s="30">
        <f t="shared" si="0"/>
        <v>864</v>
      </c>
      <c r="L14" s="28">
        <v>419</v>
      </c>
      <c r="M14" s="28">
        <v>86</v>
      </c>
      <c r="N14" s="30">
        <f t="shared" si="1"/>
        <v>505</v>
      </c>
      <c r="O14" s="28"/>
      <c r="P14" s="28">
        <v>4</v>
      </c>
      <c r="Q14" s="28">
        <v>4</v>
      </c>
      <c r="R14" s="29">
        <f>IF((D14=0),"",((N14/D14)/[1]Reference!B6))</f>
        <v>3.5314685314685317</v>
      </c>
      <c r="S14" s="28">
        <v>359</v>
      </c>
      <c r="T14" s="28">
        <v>3</v>
      </c>
      <c r="U14" s="28">
        <v>3</v>
      </c>
      <c r="V14" s="29">
        <f t="shared" si="2"/>
        <v>27.615384615384617</v>
      </c>
      <c r="W14" s="29">
        <f t="shared" si="3"/>
        <v>0.23076923076923078</v>
      </c>
      <c r="X14" s="31">
        <f t="shared" si="4"/>
        <v>39</v>
      </c>
      <c r="Y14" s="28">
        <v>20</v>
      </c>
      <c r="Z14" s="29">
        <f t="shared" si="5"/>
        <v>51.282051282051277</v>
      </c>
      <c r="AA14" s="28">
        <v>7</v>
      </c>
      <c r="AB14" s="29">
        <f t="shared" si="6"/>
        <v>17.948717948717949</v>
      </c>
      <c r="AC14" s="28">
        <v>12</v>
      </c>
      <c r="AD14" s="29">
        <f t="shared" si="7"/>
        <v>30.76923076923077</v>
      </c>
      <c r="AE14" s="28"/>
      <c r="AF14" s="29">
        <f t="shared" si="8"/>
        <v>0</v>
      </c>
      <c r="AG14" s="29">
        <f t="shared" si="9"/>
        <v>95.10357815442562</v>
      </c>
      <c r="AH14" s="29">
        <f t="shared" si="10"/>
        <v>58.449074074074069</v>
      </c>
      <c r="AI14" s="29">
        <f t="shared" si="11"/>
        <v>96.237623762376231</v>
      </c>
      <c r="AJ14" s="32">
        <f>IF((H14=0),"",((S14*[1]Reference!B7)/H14))</f>
        <v>8.1129943502824862</v>
      </c>
      <c r="AK14" s="32">
        <f t="shared" si="12"/>
        <v>82.970297029702962</v>
      </c>
      <c r="AL14" s="32">
        <f t="shared" si="13"/>
        <v>17.029702970297031</v>
      </c>
      <c r="AM14" s="32">
        <f t="shared" si="14"/>
        <v>0.79207920792079212</v>
      </c>
      <c r="AN14" s="30">
        <f>IF((D14=0),"",((K14/D14/[1]Reference!B6)))</f>
        <v>6.0419580419580425</v>
      </c>
    </row>
    <row r="15" spans="1:40" x14ac:dyDescent="0.25">
      <c r="A15" s="33"/>
      <c r="B15" s="34"/>
      <c r="C15" s="27" t="s">
        <v>43</v>
      </c>
      <c r="D15" s="28"/>
      <c r="E15" s="28"/>
      <c r="F15" s="28"/>
      <c r="G15" s="28"/>
      <c r="H15" s="28"/>
      <c r="I15" s="28"/>
      <c r="J15" s="29" t="str">
        <f>IF((D15=0),"",((H15/D15)/[1]Reference!B6))</f>
        <v/>
      </c>
      <c r="K15" s="30">
        <f t="shared" si="0"/>
        <v>0</v>
      </c>
      <c r="L15" s="28"/>
      <c r="M15" s="28"/>
      <c r="N15" s="30">
        <f t="shared" si="1"/>
        <v>0</v>
      </c>
      <c r="O15" s="28"/>
      <c r="P15" s="28"/>
      <c r="Q15" s="28"/>
      <c r="R15" s="29" t="str">
        <f>IF((D15=0),"",((N15/D15)/[1]Reference!B6))</f>
        <v/>
      </c>
      <c r="S15" s="28"/>
      <c r="T15" s="28"/>
      <c r="U15" s="28"/>
      <c r="V15" s="29" t="str">
        <f t="shared" si="2"/>
        <v/>
      </c>
      <c r="W15" s="29" t="str">
        <f t="shared" si="3"/>
        <v/>
      </c>
      <c r="X15" s="31">
        <f t="shared" si="4"/>
        <v>0</v>
      </c>
      <c r="Y15" s="28"/>
      <c r="Z15" s="29" t="str">
        <f t="shared" si="5"/>
        <v/>
      </c>
      <c r="AA15" s="28"/>
      <c r="AB15" s="29" t="str">
        <f t="shared" si="6"/>
        <v/>
      </c>
      <c r="AC15" s="28"/>
      <c r="AD15" s="29" t="str">
        <f t="shared" si="7"/>
        <v/>
      </c>
      <c r="AE15" s="28"/>
      <c r="AF15" s="29" t="str">
        <f t="shared" si="8"/>
        <v/>
      </c>
      <c r="AG15" s="29" t="str">
        <f t="shared" si="9"/>
        <v/>
      </c>
      <c r="AH15" s="29" t="str">
        <f t="shared" si="10"/>
        <v/>
      </c>
      <c r="AI15" s="29" t="str">
        <f t="shared" si="11"/>
        <v/>
      </c>
      <c r="AJ15" s="32" t="str">
        <f>IF((H15=0),"",((S15*[1]Reference!B7)/H15))</f>
        <v/>
      </c>
      <c r="AK15" s="32" t="str">
        <f t="shared" si="12"/>
        <v/>
      </c>
      <c r="AL15" s="32" t="str">
        <f t="shared" si="13"/>
        <v/>
      </c>
      <c r="AM15" s="32" t="str">
        <f t="shared" si="14"/>
        <v/>
      </c>
      <c r="AN15" s="30" t="str">
        <f>IF((D15=0),"",((K15/D15/[1]Reference!B6)))</f>
        <v/>
      </c>
    </row>
    <row r="16" spans="1:40" x14ac:dyDescent="0.25">
      <c r="A16" s="25">
        <v>5</v>
      </c>
      <c r="B16" s="26" t="s">
        <v>47</v>
      </c>
      <c r="C16" s="27" t="s">
        <v>42</v>
      </c>
      <c r="D16" s="28">
        <v>13</v>
      </c>
      <c r="E16" s="28">
        <v>316</v>
      </c>
      <c r="F16" s="28">
        <v>79</v>
      </c>
      <c r="G16" s="28">
        <v>84</v>
      </c>
      <c r="H16" s="28">
        <v>322</v>
      </c>
      <c r="I16" s="28">
        <v>318</v>
      </c>
      <c r="J16" s="29">
        <f>IF((D16=0),"",((H16/D16)/[1]Reference!B6))</f>
        <v>2.2517482517482517</v>
      </c>
      <c r="K16" s="30">
        <f t="shared" si="0"/>
        <v>638</v>
      </c>
      <c r="L16" s="28">
        <v>289</v>
      </c>
      <c r="M16" s="28">
        <v>49</v>
      </c>
      <c r="N16" s="30">
        <f t="shared" si="1"/>
        <v>338</v>
      </c>
      <c r="O16" s="28"/>
      <c r="P16" s="28">
        <v>81</v>
      </c>
      <c r="Q16" s="28">
        <v>82</v>
      </c>
      <c r="R16" s="29">
        <f>IF((D16=0),"",((N16/D16)/[1]Reference!B6))</f>
        <v>2.3636363636363638</v>
      </c>
      <c r="S16" s="28">
        <v>300</v>
      </c>
      <c r="T16" s="28">
        <v>38</v>
      </c>
      <c r="U16" s="28">
        <v>42</v>
      </c>
      <c r="V16" s="29">
        <f t="shared" si="2"/>
        <v>23.076923076923077</v>
      </c>
      <c r="W16" s="29">
        <f t="shared" si="3"/>
        <v>2.9230769230769229</v>
      </c>
      <c r="X16" s="31">
        <f t="shared" si="4"/>
        <v>31</v>
      </c>
      <c r="Y16" s="28">
        <v>23</v>
      </c>
      <c r="Z16" s="29">
        <f t="shared" si="5"/>
        <v>74.193548387096769</v>
      </c>
      <c r="AA16" s="28">
        <v>4</v>
      </c>
      <c r="AB16" s="29">
        <f t="shared" si="6"/>
        <v>12.903225806451612</v>
      </c>
      <c r="AC16" s="28">
        <v>4</v>
      </c>
      <c r="AD16" s="29">
        <f t="shared" si="7"/>
        <v>12.903225806451612</v>
      </c>
      <c r="AE16" s="28"/>
      <c r="AF16" s="29">
        <f t="shared" si="8"/>
        <v>0</v>
      </c>
      <c r="AG16" s="29">
        <f t="shared" si="9"/>
        <v>104.96894409937889</v>
      </c>
      <c r="AH16" s="29">
        <f t="shared" si="10"/>
        <v>52.978056426332287</v>
      </c>
      <c r="AI16" s="29">
        <f t="shared" si="11"/>
        <v>97.633136094674555</v>
      </c>
      <c r="AJ16" s="32">
        <f>IF((H16=0),"",((S16*[1]Reference!B7)/H16))</f>
        <v>11.180124223602485</v>
      </c>
      <c r="AK16" s="32">
        <f t="shared" si="12"/>
        <v>85.502958579881664</v>
      </c>
      <c r="AL16" s="32">
        <f t="shared" si="13"/>
        <v>14.497041420118343</v>
      </c>
      <c r="AM16" s="32">
        <f t="shared" si="14"/>
        <v>24.260355029585799</v>
      </c>
      <c r="AN16" s="30">
        <f>IF((D16=0),"",((K16/D16/[1]Reference!B6)))</f>
        <v>4.4615384615384617</v>
      </c>
    </row>
    <row r="17" spans="1:40" x14ac:dyDescent="0.25">
      <c r="A17" s="33"/>
      <c r="B17" s="34"/>
      <c r="C17" s="27" t="s">
        <v>43</v>
      </c>
      <c r="D17" s="28"/>
      <c r="E17" s="28"/>
      <c r="F17" s="28"/>
      <c r="G17" s="28"/>
      <c r="H17" s="28"/>
      <c r="I17" s="28"/>
      <c r="J17" s="29" t="str">
        <f>IF((D17=0),"",((H17/D17)/[1]Reference!B6))</f>
        <v/>
      </c>
      <c r="K17" s="30">
        <f t="shared" si="0"/>
        <v>0</v>
      </c>
      <c r="L17" s="28"/>
      <c r="M17" s="28"/>
      <c r="N17" s="30">
        <f t="shared" si="1"/>
        <v>0</v>
      </c>
      <c r="O17" s="28"/>
      <c r="P17" s="28"/>
      <c r="Q17" s="28"/>
      <c r="R17" s="29" t="str">
        <f>IF((D17=0),"",((N17/D17)/[1]Reference!B6))</f>
        <v/>
      </c>
      <c r="S17" s="28"/>
      <c r="T17" s="28"/>
      <c r="U17" s="28"/>
      <c r="V17" s="29" t="str">
        <f t="shared" si="2"/>
        <v/>
      </c>
      <c r="W17" s="29" t="str">
        <f t="shared" si="3"/>
        <v/>
      </c>
      <c r="X17" s="31">
        <f t="shared" si="4"/>
        <v>0</v>
      </c>
      <c r="Y17" s="28"/>
      <c r="Z17" s="29" t="str">
        <f t="shared" si="5"/>
        <v/>
      </c>
      <c r="AA17" s="28"/>
      <c r="AB17" s="29" t="str">
        <f t="shared" si="6"/>
        <v/>
      </c>
      <c r="AC17" s="28"/>
      <c r="AD17" s="29" t="str">
        <f t="shared" si="7"/>
        <v/>
      </c>
      <c r="AE17" s="28"/>
      <c r="AF17" s="29" t="str">
        <f t="shared" si="8"/>
        <v/>
      </c>
      <c r="AG17" s="29" t="str">
        <f t="shared" si="9"/>
        <v/>
      </c>
      <c r="AH17" s="29" t="str">
        <f t="shared" si="10"/>
        <v/>
      </c>
      <c r="AI17" s="29" t="str">
        <f t="shared" si="11"/>
        <v/>
      </c>
      <c r="AJ17" s="32" t="str">
        <f>IF((H17=0),"",((S17*[1]Reference!B7)/H17))</f>
        <v/>
      </c>
      <c r="AK17" s="32" t="str">
        <f t="shared" si="12"/>
        <v/>
      </c>
      <c r="AL17" s="32" t="str">
        <f t="shared" si="13"/>
        <v/>
      </c>
      <c r="AM17" s="32" t="str">
        <f t="shared" si="14"/>
        <v/>
      </c>
      <c r="AN17" s="30" t="str">
        <f>IF((D17=0),"",((K17/D17/[1]Reference!B6)))</f>
        <v/>
      </c>
    </row>
    <row r="18" spans="1:40" x14ac:dyDescent="0.25">
      <c r="A18" s="25">
        <v>6</v>
      </c>
      <c r="B18" s="26" t="s">
        <v>48</v>
      </c>
      <c r="C18" s="27" t="s">
        <v>42</v>
      </c>
      <c r="D18" s="28">
        <v>13</v>
      </c>
      <c r="E18" s="28">
        <v>134</v>
      </c>
      <c r="F18" s="28"/>
      <c r="G18" s="28"/>
      <c r="H18" s="28">
        <v>154</v>
      </c>
      <c r="I18" s="28">
        <v>152</v>
      </c>
      <c r="J18" s="29">
        <f>IF((D18=0),"",((H18/D18)/[1]Reference!B6))</f>
        <v>1.0769230769230769</v>
      </c>
      <c r="K18" s="30">
        <f t="shared" si="0"/>
        <v>288</v>
      </c>
      <c r="L18" s="28">
        <v>132</v>
      </c>
      <c r="M18" s="28">
        <v>26</v>
      </c>
      <c r="N18" s="30">
        <f t="shared" si="1"/>
        <v>158</v>
      </c>
      <c r="O18" s="28"/>
      <c r="P18" s="28"/>
      <c r="Q18" s="28"/>
      <c r="R18" s="29">
        <f>IF((D18=0),"",((N18/D18)/[1]Reference!B6))</f>
        <v>1.1048951048951048</v>
      </c>
      <c r="S18" s="28">
        <v>130</v>
      </c>
      <c r="T18" s="28"/>
      <c r="U18" s="28"/>
      <c r="V18" s="29">
        <f t="shared" si="2"/>
        <v>10</v>
      </c>
      <c r="W18" s="29">
        <f t="shared" si="3"/>
        <v>0</v>
      </c>
      <c r="X18" s="31">
        <f t="shared" si="4"/>
        <v>12</v>
      </c>
      <c r="Y18" s="28">
        <v>9</v>
      </c>
      <c r="Z18" s="29">
        <f t="shared" si="5"/>
        <v>75</v>
      </c>
      <c r="AA18" s="28">
        <v>1</v>
      </c>
      <c r="AB18" s="29">
        <f t="shared" si="6"/>
        <v>8.3333333333333321</v>
      </c>
      <c r="AC18" s="28">
        <v>2</v>
      </c>
      <c r="AD18" s="29">
        <f t="shared" si="7"/>
        <v>16.666666666666664</v>
      </c>
      <c r="AE18" s="28"/>
      <c r="AF18" s="29">
        <f t="shared" si="8"/>
        <v>0</v>
      </c>
      <c r="AG18" s="29">
        <f t="shared" si="9"/>
        <v>102.59740259740259</v>
      </c>
      <c r="AH18" s="29">
        <f t="shared" si="10"/>
        <v>54.861111111111114</v>
      </c>
      <c r="AI18" s="29">
        <f t="shared" si="11"/>
        <v>98.101265822784811</v>
      </c>
      <c r="AJ18" s="32">
        <f>IF((H18=0),"",((S18*[1]Reference!B7)/H18))</f>
        <v>10.129870129870129</v>
      </c>
      <c r="AK18" s="32">
        <f t="shared" si="12"/>
        <v>83.544303797468359</v>
      </c>
      <c r="AL18" s="32">
        <f t="shared" si="13"/>
        <v>16.455696202531644</v>
      </c>
      <c r="AM18" s="32">
        <f t="shared" si="14"/>
        <v>0</v>
      </c>
      <c r="AN18" s="30">
        <f>IF((D18=0),"",((K18/D18/[1]Reference!B6)))</f>
        <v>2.0139860139860137</v>
      </c>
    </row>
    <row r="19" spans="1:40" x14ac:dyDescent="0.25">
      <c r="A19" s="33"/>
      <c r="B19" s="34"/>
      <c r="C19" s="27" t="s">
        <v>43</v>
      </c>
      <c r="D19" s="28"/>
      <c r="E19" s="28"/>
      <c r="F19" s="28"/>
      <c r="G19" s="28"/>
      <c r="H19" s="28"/>
      <c r="I19" s="28"/>
      <c r="J19" s="29" t="str">
        <f>IF((D19=0),"",((H19/D19)/[1]Reference!B6))</f>
        <v/>
      </c>
      <c r="K19" s="30">
        <f t="shared" si="0"/>
        <v>0</v>
      </c>
      <c r="L19" s="28"/>
      <c r="M19" s="28"/>
      <c r="N19" s="30">
        <f t="shared" si="1"/>
        <v>0</v>
      </c>
      <c r="O19" s="28"/>
      <c r="P19" s="28"/>
      <c r="Q19" s="28"/>
      <c r="R19" s="29" t="str">
        <f>IF((D19=0),"",((N19/D19)/[1]Reference!B6))</f>
        <v/>
      </c>
      <c r="S19" s="28"/>
      <c r="T19" s="28"/>
      <c r="U19" s="28"/>
      <c r="V19" s="29" t="str">
        <f t="shared" si="2"/>
        <v/>
      </c>
      <c r="W19" s="29" t="str">
        <f t="shared" si="3"/>
        <v/>
      </c>
      <c r="X19" s="31">
        <f t="shared" si="4"/>
        <v>0</v>
      </c>
      <c r="Y19" s="28"/>
      <c r="Z19" s="29" t="str">
        <f t="shared" si="5"/>
        <v/>
      </c>
      <c r="AA19" s="28"/>
      <c r="AB19" s="29" t="str">
        <f t="shared" si="6"/>
        <v/>
      </c>
      <c r="AC19" s="28"/>
      <c r="AD19" s="29" t="str">
        <f t="shared" si="7"/>
        <v/>
      </c>
      <c r="AE19" s="28"/>
      <c r="AF19" s="29" t="str">
        <f t="shared" si="8"/>
        <v/>
      </c>
      <c r="AG19" s="29" t="str">
        <f t="shared" si="9"/>
        <v/>
      </c>
      <c r="AH19" s="29" t="str">
        <f t="shared" si="10"/>
        <v/>
      </c>
      <c r="AI19" s="29" t="str">
        <f t="shared" si="11"/>
        <v/>
      </c>
      <c r="AJ19" s="32" t="str">
        <f>IF((H19=0),"",((S19*[1]Reference!B7)/H19))</f>
        <v/>
      </c>
      <c r="AK19" s="32" t="str">
        <f t="shared" si="12"/>
        <v/>
      </c>
      <c r="AL19" s="32" t="str">
        <f t="shared" si="13"/>
        <v/>
      </c>
      <c r="AM19" s="32" t="str">
        <f t="shared" si="14"/>
        <v/>
      </c>
      <c r="AN19" s="30" t="str">
        <f>IF((D19=0),"",((K19/D19/[1]Reference!B6)))</f>
        <v/>
      </c>
    </row>
    <row r="20" spans="1:40" x14ac:dyDescent="0.25">
      <c r="A20" s="25">
        <v>7</v>
      </c>
      <c r="B20" s="26" t="s">
        <v>49</v>
      </c>
      <c r="C20" s="27" t="s">
        <v>42</v>
      </c>
      <c r="D20" s="28">
        <v>4</v>
      </c>
      <c r="E20" s="28">
        <v>6</v>
      </c>
      <c r="F20" s="28"/>
      <c r="G20" s="28"/>
      <c r="H20" s="28">
        <v>4</v>
      </c>
      <c r="I20" s="28">
        <v>4</v>
      </c>
      <c r="J20" s="29">
        <f>IF((D20=0),"",((H20/D20)/[1]Reference!B6))</f>
        <v>9.0909090909090912E-2</v>
      </c>
      <c r="K20" s="30">
        <f t="shared" si="0"/>
        <v>10</v>
      </c>
      <c r="L20" s="28">
        <v>7</v>
      </c>
      <c r="M20" s="28"/>
      <c r="N20" s="30">
        <f t="shared" si="1"/>
        <v>7</v>
      </c>
      <c r="O20" s="28"/>
      <c r="P20" s="28"/>
      <c r="Q20" s="28"/>
      <c r="R20" s="29">
        <f>IF((D20=0),"",((N20/D20)/[1]Reference!B6))</f>
        <v>0.15909090909090909</v>
      </c>
      <c r="S20" s="28">
        <v>3</v>
      </c>
      <c r="T20" s="28"/>
      <c r="U20" s="28"/>
      <c r="V20" s="29">
        <f t="shared" si="2"/>
        <v>0.75</v>
      </c>
      <c r="W20" s="29">
        <f t="shared" si="3"/>
        <v>0</v>
      </c>
      <c r="X20" s="31">
        <f t="shared" si="4"/>
        <v>0</v>
      </c>
      <c r="Y20" s="28"/>
      <c r="Z20" s="29" t="str">
        <f t="shared" si="5"/>
        <v/>
      </c>
      <c r="AA20" s="28"/>
      <c r="AB20" s="29" t="str">
        <f t="shared" si="6"/>
        <v/>
      </c>
      <c r="AC20" s="28"/>
      <c r="AD20" s="29" t="str">
        <f t="shared" si="7"/>
        <v/>
      </c>
      <c r="AE20" s="28"/>
      <c r="AF20" s="29" t="str">
        <f t="shared" si="8"/>
        <v/>
      </c>
      <c r="AG20" s="29">
        <f t="shared" si="9"/>
        <v>175</v>
      </c>
      <c r="AH20" s="29">
        <f t="shared" si="10"/>
        <v>70</v>
      </c>
      <c r="AI20" s="29">
        <f t="shared" si="11"/>
        <v>100</v>
      </c>
      <c r="AJ20" s="32">
        <f>IF((H20=0),"",((S20*[1]Reference!B7)/H20))</f>
        <v>9</v>
      </c>
      <c r="AK20" s="32">
        <f t="shared" si="12"/>
        <v>100</v>
      </c>
      <c r="AL20" s="32" t="str">
        <f t="shared" si="13"/>
        <v/>
      </c>
      <c r="AM20" s="32">
        <f t="shared" si="14"/>
        <v>0</v>
      </c>
      <c r="AN20" s="30">
        <f>IF((D20=0),"",((K20/D20/[1]Reference!B6)))</f>
        <v>0.22727272727272727</v>
      </c>
    </row>
    <row r="21" spans="1:40" x14ac:dyDescent="0.25">
      <c r="A21" s="33"/>
      <c r="B21" s="34"/>
      <c r="C21" s="27" t="s">
        <v>43</v>
      </c>
      <c r="D21" s="28"/>
      <c r="E21" s="28"/>
      <c r="F21" s="28"/>
      <c r="G21" s="28"/>
      <c r="H21" s="28"/>
      <c r="I21" s="28"/>
      <c r="J21" s="29" t="str">
        <f>IF((D21=0),"",((H21/D21)/[1]Reference!B6))</f>
        <v/>
      </c>
      <c r="K21" s="30">
        <f t="shared" si="0"/>
        <v>0</v>
      </c>
      <c r="L21" s="28"/>
      <c r="M21" s="28"/>
      <c r="N21" s="30">
        <f t="shared" si="1"/>
        <v>0</v>
      </c>
      <c r="O21" s="28"/>
      <c r="P21" s="28"/>
      <c r="Q21" s="28"/>
      <c r="R21" s="29" t="str">
        <f>IF((D21=0),"",((N21/D21)/[1]Reference!B6))</f>
        <v/>
      </c>
      <c r="S21" s="28"/>
      <c r="T21" s="28"/>
      <c r="U21" s="28"/>
      <c r="V21" s="29" t="str">
        <f t="shared" si="2"/>
        <v/>
      </c>
      <c r="W21" s="29" t="str">
        <f t="shared" si="3"/>
        <v/>
      </c>
      <c r="X21" s="31">
        <f t="shared" si="4"/>
        <v>0</v>
      </c>
      <c r="Y21" s="28"/>
      <c r="Z21" s="29" t="str">
        <f t="shared" si="5"/>
        <v/>
      </c>
      <c r="AA21" s="28"/>
      <c r="AB21" s="29" t="str">
        <f t="shared" si="6"/>
        <v/>
      </c>
      <c r="AC21" s="28"/>
      <c r="AD21" s="29" t="str">
        <f t="shared" si="7"/>
        <v/>
      </c>
      <c r="AE21" s="28"/>
      <c r="AF21" s="29" t="str">
        <f t="shared" si="8"/>
        <v/>
      </c>
      <c r="AG21" s="29" t="str">
        <f t="shared" si="9"/>
        <v/>
      </c>
      <c r="AH21" s="29" t="str">
        <f t="shared" si="10"/>
        <v/>
      </c>
      <c r="AI21" s="29" t="str">
        <f t="shared" si="11"/>
        <v/>
      </c>
      <c r="AJ21" s="32" t="str">
        <f>IF((H21=0),"",((S21*[1]Reference!B7)/H21))</f>
        <v/>
      </c>
      <c r="AK21" s="32" t="str">
        <f t="shared" si="12"/>
        <v/>
      </c>
      <c r="AL21" s="32" t="str">
        <f t="shared" si="13"/>
        <v/>
      </c>
      <c r="AM21" s="32" t="str">
        <f t="shared" si="14"/>
        <v/>
      </c>
      <c r="AN21" s="30" t="str">
        <f>IF((D21=0),"",((K21/D21/[1]Reference!B6)))</f>
        <v/>
      </c>
    </row>
    <row r="22" spans="1:40" x14ac:dyDescent="0.25">
      <c r="A22" s="25">
        <v>8</v>
      </c>
      <c r="B22" s="26" t="s">
        <v>50</v>
      </c>
      <c r="C22" s="27" t="s">
        <v>42</v>
      </c>
      <c r="D22" s="28">
        <v>9</v>
      </c>
      <c r="E22" s="28">
        <v>16</v>
      </c>
      <c r="F22" s="28"/>
      <c r="G22" s="28"/>
      <c r="H22" s="28">
        <v>4</v>
      </c>
      <c r="I22" s="28">
        <v>4</v>
      </c>
      <c r="J22" s="29">
        <f>IF((D22=0),"",((H22/D22)/[1]Reference!B6))</f>
        <v>4.0404040404040401E-2</v>
      </c>
      <c r="K22" s="30">
        <f t="shared" si="0"/>
        <v>20</v>
      </c>
      <c r="L22" s="28">
        <v>10</v>
      </c>
      <c r="M22" s="28">
        <v>5</v>
      </c>
      <c r="N22" s="30">
        <f t="shared" si="1"/>
        <v>15</v>
      </c>
      <c r="O22" s="28"/>
      <c r="P22" s="28"/>
      <c r="Q22" s="28"/>
      <c r="R22" s="29">
        <f>IF((D22=0),"",((N22/D22)/[1]Reference!B6))</f>
        <v>0.15151515151515152</v>
      </c>
      <c r="S22" s="28">
        <v>5</v>
      </c>
      <c r="T22" s="28"/>
      <c r="U22" s="28"/>
      <c r="V22" s="29">
        <f t="shared" si="2"/>
        <v>0.55555555555555558</v>
      </c>
      <c r="W22" s="29">
        <f t="shared" si="3"/>
        <v>0</v>
      </c>
      <c r="X22" s="31">
        <f t="shared" si="4"/>
        <v>0</v>
      </c>
      <c r="Y22" s="28"/>
      <c r="Z22" s="29" t="str">
        <f t="shared" si="5"/>
        <v/>
      </c>
      <c r="AA22" s="28"/>
      <c r="AB22" s="29" t="str">
        <f t="shared" si="6"/>
        <v/>
      </c>
      <c r="AC22" s="28"/>
      <c r="AD22" s="29" t="str">
        <f t="shared" si="7"/>
        <v/>
      </c>
      <c r="AE22" s="28"/>
      <c r="AF22" s="29" t="str">
        <f t="shared" si="8"/>
        <v/>
      </c>
      <c r="AG22" s="29">
        <f t="shared" si="9"/>
        <v>375</v>
      </c>
      <c r="AH22" s="29">
        <f t="shared" si="10"/>
        <v>75</v>
      </c>
      <c r="AI22" s="29">
        <f t="shared" si="11"/>
        <v>100</v>
      </c>
      <c r="AJ22" s="32">
        <f>IF((H22=0),"",((S22*[1]Reference!B7)/H22))</f>
        <v>15</v>
      </c>
      <c r="AK22" s="32">
        <f t="shared" si="12"/>
        <v>66.666666666666657</v>
      </c>
      <c r="AL22" s="32">
        <f t="shared" si="13"/>
        <v>33.333333333333329</v>
      </c>
      <c r="AM22" s="32">
        <f t="shared" si="14"/>
        <v>0</v>
      </c>
      <c r="AN22" s="30">
        <f>IF((D22=0),"",((K22/D22/[1]Reference!B6)))</f>
        <v>0.20202020202020202</v>
      </c>
    </row>
    <row r="23" spans="1:40" x14ac:dyDescent="0.25">
      <c r="A23" s="33"/>
      <c r="B23" s="34"/>
      <c r="C23" s="27" t="s">
        <v>43</v>
      </c>
      <c r="D23" s="28"/>
      <c r="E23" s="28"/>
      <c r="F23" s="28"/>
      <c r="G23" s="28"/>
      <c r="H23" s="28"/>
      <c r="I23" s="28"/>
      <c r="J23" s="29" t="str">
        <f>IF((D23=0),"",((H23/D23)/[1]Reference!B6))</f>
        <v/>
      </c>
      <c r="K23" s="30">
        <f t="shared" si="0"/>
        <v>0</v>
      </c>
      <c r="L23" s="28"/>
      <c r="M23" s="28"/>
      <c r="N23" s="30">
        <f t="shared" si="1"/>
        <v>0</v>
      </c>
      <c r="O23" s="28"/>
      <c r="P23" s="28"/>
      <c r="Q23" s="28"/>
      <c r="R23" s="29" t="str">
        <f>IF((D23=0),"",((N23/D23)/[1]Reference!B6))</f>
        <v/>
      </c>
      <c r="S23" s="28"/>
      <c r="T23" s="28"/>
      <c r="U23" s="28"/>
      <c r="V23" s="29" t="str">
        <f t="shared" si="2"/>
        <v/>
      </c>
      <c r="W23" s="29" t="str">
        <f t="shared" si="3"/>
        <v/>
      </c>
      <c r="X23" s="31">
        <f t="shared" si="4"/>
        <v>0</v>
      </c>
      <c r="Y23" s="28"/>
      <c r="Z23" s="29" t="str">
        <f t="shared" si="5"/>
        <v/>
      </c>
      <c r="AA23" s="28"/>
      <c r="AB23" s="29" t="str">
        <f t="shared" si="6"/>
        <v/>
      </c>
      <c r="AC23" s="28"/>
      <c r="AD23" s="29" t="str">
        <f t="shared" si="7"/>
        <v/>
      </c>
      <c r="AE23" s="28"/>
      <c r="AF23" s="29" t="str">
        <f t="shared" si="8"/>
        <v/>
      </c>
      <c r="AG23" s="29" t="str">
        <f t="shared" si="9"/>
        <v/>
      </c>
      <c r="AH23" s="29" t="str">
        <f t="shared" si="10"/>
        <v/>
      </c>
      <c r="AI23" s="29" t="str">
        <f t="shared" si="11"/>
        <v/>
      </c>
      <c r="AJ23" s="32" t="str">
        <f>IF((H23=0),"",((S23*[1]Reference!B7)/H23))</f>
        <v/>
      </c>
      <c r="AK23" s="32" t="str">
        <f t="shared" si="12"/>
        <v/>
      </c>
      <c r="AL23" s="32" t="str">
        <f t="shared" si="13"/>
        <v/>
      </c>
      <c r="AM23" s="32" t="str">
        <f t="shared" si="14"/>
        <v/>
      </c>
      <c r="AN23" s="30" t="str">
        <f>IF((D23=0),"",((K23/D23/[1]Reference!B6)))</f>
        <v/>
      </c>
    </row>
    <row r="24" spans="1:40" x14ac:dyDescent="0.25">
      <c r="A24" s="25">
        <v>9</v>
      </c>
      <c r="B24" s="26" t="s">
        <v>51</v>
      </c>
      <c r="C24" s="27" t="s">
        <v>42</v>
      </c>
      <c r="D24" s="28">
        <v>13</v>
      </c>
      <c r="E24" s="28">
        <v>243</v>
      </c>
      <c r="F24" s="28"/>
      <c r="G24" s="28"/>
      <c r="H24" s="28">
        <v>479</v>
      </c>
      <c r="I24" s="28">
        <v>479</v>
      </c>
      <c r="J24" s="29">
        <f>IF((D24=0),"",((H24/D24)/[1]Reference!B6))</f>
        <v>3.3496503496503496</v>
      </c>
      <c r="K24" s="30">
        <f t="shared" si="0"/>
        <v>722</v>
      </c>
      <c r="L24" s="28">
        <v>512</v>
      </c>
      <c r="M24" s="28">
        <v>22</v>
      </c>
      <c r="N24" s="30">
        <f t="shared" si="1"/>
        <v>534</v>
      </c>
      <c r="O24" s="28"/>
      <c r="P24" s="28"/>
      <c r="Q24" s="28"/>
      <c r="R24" s="29">
        <f>IF((D24=0),"",((N24/D24)/[1]Reference!B6))</f>
        <v>3.7342657342657346</v>
      </c>
      <c r="S24" s="28">
        <v>188</v>
      </c>
      <c r="T24" s="28"/>
      <c r="U24" s="28"/>
      <c r="V24" s="29">
        <f t="shared" si="2"/>
        <v>14.461538461538462</v>
      </c>
      <c r="W24" s="29">
        <f t="shared" si="3"/>
        <v>0</v>
      </c>
      <c r="X24" s="31">
        <f t="shared" si="4"/>
        <v>1</v>
      </c>
      <c r="Y24" s="28">
        <v>1</v>
      </c>
      <c r="Z24" s="29">
        <f t="shared" si="5"/>
        <v>100</v>
      </c>
      <c r="AA24" s="28"/>
      <c r="AB24" s="29">
        <f t="shared" si="6"/>
        <v>0</v>
      </c>
      <c r="AC24" s="28"/>
      <c r="AD24" s="29">
        <f t="shared" si="7"/>
        <v>0</v>
      </c>
      <c r="AE24" s="28"/>
      <c r="AF24" s="29">
        <f t="shared" si="8"/>
        <v>0</v>
      </c>
      <c r="AG24" s="29">
        <f t="shared" si="9"/>
        <v>111.48225469728601</v>
      </c>
      <c r="AH24" s="29">
        <f t="shared" si="10"/>
        <v>73.961218836565095</v>
      </c>
      <c r="AI24" s="29">
        <f t="shared" si="11"/>
        <v>100</v>
      </c>
      <c r="AJ24" s="32">
        <f>IF((H24=0),"",((S24*[1]Reference!B7)/H24))</f>
        <v>4.7098121085594986</v>
      </c>
      <c r="AK24" s="32">
        <f t="shared" si="12"/>
        <v>95.880149812734089</v>
      </c>
      <c r="AL24" s="32">
        <f t="shared" si="13"/>
        <v>4.119850187265917</v>
      </c>
      <c r="AM24" s="32">
        <f t="shared" si="14"/>
        <v>0</v>
      </c>
      <c r="AN24" s="30">
        <f>IF((D24=0),"",((K24/D24/[1]Reference!B6)))</f>
        <v>5.0489510489510492</v>
      </c>
    </row>
    <row r="25" spans="1:40" x14ac:dyDescent="0.25">
      <c r="A25" s="33"/>
      <c r="B25" s="34"/>
      <c r="C25" s="27" t="s">
        <v>43</v>
      </c>
      <c r="D25" s="28">
        <v>1</v>
      </c>
      <c r="E25" s="28"/>
      <c r="F25" s="28"/>
      <c r="G25" s="28"/>
      <c r="H25" s="28">
        <v>1</v>
      </c>
      <c r="I25" s="28">
        <v>1</v>
      </c>
      <c r="J25" s="29">
        <f>IF((D25=0),"",((H25/D25)/[1]Reference!B6))</f>
        <v>9.0909090909090912E-2</v>
      </c>
      <c r="K25" s="30">
        <f t="shared" si="0"/>
        <v>1</v>
      </c>
      <c r="L25" s="28"/>
      <c r="M25" s="28">
        <v>1</v>
      </c>
      <c r="N25" s="30">
        <f t="shared" si="1"/>
        <v>1</v>
      </c>
      <c r="O25" s="28"/>
      <c r="P25" s="28"/>
      <c r="Q25" s="28"/>
      <c r="R25" s="29">
        <f>IF((D25=0),"",((N25/D25)/[1]Reference!B6))</f>
        <v>9.0909090909090912E-2</v>
      </c>
      <c r="S25" s="28"/>
      <c r="T25" s="28"/>
      <c r="U25" s="28"/>
      <c r="V25" s="29">
        <f t="shared" si="2"/>
        <v>0</v>
      </c>
      <c r="W25" s="29">
        <f t="shared" si="3"/>
        <v>0</v>
      </c>
      <c r="X25" s="31">
        <f t="shared" si="4"/>
        <v>0</v>
      </c>
      <c r="Y25" s="28"/>
      <c r="Z25" s="29" t="str">
        <f t="shared" si="5"/>
        <v/>
      </c>
      <c r="AA25" s="28"/>
      <c r="AB25" s="29" t="str">
        <f t="shared" si="6"/>
        <v/>
      </c>
      <c r="AC25" s="28"/>
      <c r="AD25" s="29" t="str">
        <f t="shared" si="7"/>
        <v/>
      </c>
      <c r="AE25" s="28"/>
      <c r="AF25" s="29" t="str">
        <f t="shared" si="8"/>
        <v/>
      </c>
      <c r="AG25" s="29">
        <f t="shared" si="9"/>
        <v>100</v>
      </c>
      <c r="AH25" s="29">
        <f t="shared" si="10"/>
        <v>100</v>
      </c>
      <c r="AI25" s="29">
        <f t="shared" si="11"/>
        <v>100</v>
      </c>
      <c r="AJ25" s="32">
        <f>IF((H25=0),"",((S25*[1]Reference!B7)/H25))</f>
        <v>0</v>
      </c>
      <c r="AK25" s="32" t="str">
        <f t="shared" si="12"/>
        <v/>
      </c>
      <c r="AL25" s="32">
        <f t="shared" si="13"/>
        <v>100</v>
      </c>
      <c r="AM25" s="32">
        <f t="shared" si="14"/>
        <v>0</v>
      </c>
      <c r="AN25" s="30">
        <f>IF((D25=0),"",((K25/D25/[1]Reference!B6)))</f>
        <v>9.0909090909090912E-2</v>
      </c>
    </row>
    <row r="26" spans="1:40" x14ac:dyDescent="0.25">
      <c r="A26" s="25">
        <v>10</v>
      </c>
      <c r="B26" s="26" t="s">
        <v>52</v>
      </c>
      <c r="C26" s="27" t="s">
        <v>42</v>
      </c>
      <c r="D26" s="28"/>
      <c r="E26" s="28"/>
      <c r="F26" s="28"/>
      <c r="G26" s="28"/>
      <c r="H26" s="28"/>
      <c r="I26" s="28"/>
      <c r="J26" s="29" t="str">
        <f>IF((D26=0),"",((H26/D26)/[1]Reference!B6))</f>
        <v/>
      </c>
      <c r="K26" s="30">
        <f t="shared" si="0"/>
        <v>0</v>
      </c>
      <c r="L26" s="28"/>
      <c r="M26" s="28"/>
      <c r="N26" s="30">
        <f t="shared" si="1"/>
        <v>0</v>
      </c>
      <c r="O26" s="28"/>
      <c r="P26" s="28"/>
      <c r="Q26" s="28"/>
      <c r="R26" s="29" t="str">
        <f>IF((D26=0),"",((N26/D26)/[1]Reference!B6))</f>
        <v/>
      </c>
      <c r="S26" s="28"/>
      <c r="T26" s="28"/>
      <c r="U26" s="28"/>
      <c r="V26" s="29" t="str">
        <f t="shared" si="2"/>
        <v/>
      </c>
      <c r="W26" s="29" t="str">
        <f t="shared" si="3"/>
        <v/>
      </c>
      <c r="X26" s="31">
        <f t="shared" si="4"/>
        <v>0</v>
      </c>
      <c r="Y26" s="28"/>
      <c r="Z26" s="29" t="str">
        <f t="shared" si="5"/>
        <v/>
      </c>
      <c r="AA26" s="28"/>
      <c r="AB26" s="29" t="str">
        <f t="shared" si="6"/>
        <v/>
      </c>
      <c r="AC26" s="28"/>
      <c r="AD26" s="29" t="str">
        <f t="shared" si="7"/>
        <v/>
      </c>
      <c r="AE26" s="28"/>
      <c r="AF26" s="29" t="str">
        <f t="shared" si="8"/>
        <v/>
      </c>
      <c r="AG26" s="29" t="str">
        <f t="shared" si="9"/>
        <v/>
      </c>
      <c r="AH26" s="29" t="str">
        <f t="shared" si="10"/>
        <v/>
      </c>
      <c r="AI26" s="29" t="str">
        <f t="shared" si="11"/>
        <v/>
      </c>
      <c r="AJ26" s="32" t="str">
        <f>IF((H26=0),"",((S26*[1]Reference!B7)/H26))</f>
        <v/>
      </c>
      <c r="AK26" s="32" t="str">
        <f t="shared" si="12"/>
        <v/>
      </c>
      <c r="AL26" s="32" t="str">
        <f t="shared" si="13"/>
        <v/>
      </c>
      <c r="AM26" s="32" t="str">
        <f t="shared" si="14"/>
        <v/>
      </c>
      <c r="AN26" s="30" t="str">
        <f>IF((D26=0),"",((K26/D26/[1]Reference!B6)))</f>
        <v/>
      </c>
    </row>
    <row r="27" spans="1:40" x14ac:dyDescent="0.25">
      <c r="A27" s="33"/>
      <c r="B27" s="34"/>
      <c r="C27" s="27" t="s">
        <v>43</v>
      </c>
      <c r="D27" s="28"/>
      <c r="E27" s="28"/>
      <c r="F27" s="28"/>
      <c r="G27" s="28"/>
      <c r="H27" s="28"/>
      <c r="I27" s="28"/>
      <c r="J27" s="29" t="str">
        <f>IF((D27=0),"",((H27/D27)/[1]Reference!B6))</f>
        <v/>
      </c>
      <c r="K27" s="30">
        <f t="shared" si="0"/>
        <v>0</v>
      </c>
      <c r="L27" s="28"/>
      <c r="M27" s="28"/>
      <c r="N27" s="30">
        <f t="shared" si="1"/>
        <v>0</v>
      </c>
      <c r="O27" s="28"/>
      <c r="P27" s="28"/>
      <c r="Q27" s="28"/>
      <c r="R27" s="29" t="str">
        <f>IF((D27=0),"",((N27/D27)/[1]Reference!B6))</f>
        <v/>
      </c>
      <c r="S27" s="28"/>
      <c r="T27" s="28"/>
      <c r="U27" s="28"/>
      <c r="V27" s="29" t="str">
        <f t="shared" si="2"/>
        <v/>
      </c>
      <c r="W27" s="29" t="str">
        <f t="shared" si="3"/>
        <v/>
      </c>
      <c r="X27" s="31">
        <f t="shared" si="4"/>
        <v>0</v>
      </c>
      <c r="Y27" s="28"/>
      <c r="Z27" s="29" t="str">
        <f t="shared" si="5"/>
        <v/>
      </c>
      <c r="AA27" s="28"/>
      <c r="AB27" s="29" t="str">
        <f t="shared" si="6"/>
        <v/>
      </c>
      <c r="AC27" s="28"/>
      <c r="AD27" s="29" t="str">
        <f t="shared" si="7"/>
        <v/>
      </c>
      <c r="AE27" s="28"/>
      <c r="AF27" s="29" t="str">
        <f t="shared" si="8"/>
        <v/>
      </c>
      <c r="AG27" s="29" t="str">
        <f t="shared" si="9"/>
        <v/>
      </c>
      <c r="AH27" s="29" t="str">
        <f t="shared" si="10"/>
        <v/>
      </c>
      <c r="AI27" s="29" t="str">
        <f t="shared" si="11"/>
        <v/>
      </c>
      <c r="AJ27" s="32" t="str">
        <f>IF((H27=0),"",((S27*[1]Reference!B7)/H27))</f>
        <v/>
      </c>
      <c r="AK27" s="32" t="str">
        <f t="shared" si="12"/>
        <v/>
      </c>
      <c r="AL27" s="32" t="str">
        <f t="shared" si="13"/>
        <v/>
      </c>
      <c r="AM27" s="32" t="str">
        <f t="shared" si="14"/>
        <v/>
      </c>
      <c r="AN27" s="30" t="str">
        <f>IF((D27=0),"",((K27/D27/[1]Reference!B6)))</f>
        <v/>
      </c>
    </row>
    <row r="28" spans="1:40" x14ac:dyDescent="0.25">
      <c r="A28" s="35" t="s">
        <v>53</v>
      </c>
      <c r="B28" s="36"/>
      <c r="C28" s="37" t="s">
        <v>42</v>
      </c>
      <c r="D28" s="38">
        <v>13</v>
      </c>
      <c r="E28" s="39">
        <f t="shared" ref="E28:I29" si="15">SUM(E8,E10,E12,E14,E16,E18,E20,E22,E24,E26)</f>
        <v>3163</v>
      </c>
      <c r="F28" s="39">
        <f t="shared" si="15"/>
        <v>80</v>
      </c>
      <c r="G28" s="39">
        <f t="shared" si="15"/>
        <v>85</v>
      </c>
      <c r="H28" s="39">
        <f t="shared" si="15"/>
        <v>5902</v>
      </c>
      <c r="I28" s="39">
        <f t="shared" si="15"/>
        <v>5843</v>
      </c>
      <c r="J28" s="40">
        <f>IF((D28=0),"",((H28/D28)/[1]Reference!B6))</f>
        <v>41.272727272727273</v>
      </c>
      <c r="K28" s="39">
        <f t="shared" si="0"/>
        <v>9065</v>
      </c>
      <c r="L28" s="39">
        <f>SUM(L8,L10,L12,L14,L16,L18,L20,L22,L24,L26)</f>
        <v>5069</v>
      </c>
      <c r="M28" s="39">
        <f>SUM(M8,M10,M12,M14,M16,M18,M20,M22,M24,M26)</f>
        <v>728</v>
      </c>
      <c r="N28" s="39">
        <f t="shared" si="1"/>
        <v>5797</v>
      </c>
      <c r="O28" s="39">
        <f t="shared" ref="O28:Q29" si="16">SUM(O8,O10,O12,O14,O16,O18,O20,O22,O24,O26)</f>
        <v>0</v>
      </c>
      <c r="P28" s="39">
        <f t="shared" si="16"/>
        <v>85</v>
      </c>
      <c r="Q28" s="39">
        <f t="shared" si="16"/>
        <v>86</v>
      </c>
      <c r="R28" s="40">
        <f>IF((D28=0),"",((N28/D28)/[1]Reference!B6))</f>
        <v>40.53846153846154</v>
      </c>
      <c r="S28" s="39">
        <f t="shared" ref="S28:U29" si="17">SUM(S8,S10,S12,S14,S16,S18,S20,S22,S24,S26)</f>
        <v>3268</v>
      </c>
      <c r="T28" s="39">
        <f t="shared" si="17"/>
        <v>41</v>
      </c>
      <c r="U28" s="39">
        <f t="shared" si="17"/>
        <v>45</v>
      </c>
      <c r="V28" s="40">
        <f t="shared" ref="V28:V44" si="18">IF((D28=0),"",(S28/D28))</f>
        <v>251.38461538461539</v>
      </c>
      <c r="W28" s="40">
        <f t="shared" si="3"/>
        <v>3.1538461538461537</v>
      </c>
      <c r="X28" s="39">
        <f t="shared" si="4"/>
        <v>305</v>
      </c>
      <c r="Y28" s="39">
        <f>SUM(Y8,Y10,Y12,Y14,Y16,Y18,Y20,Y22,Y24,Y26)</f>
        <v>200</v>
      </c>
      <c r="Z28" s="40">
        <f t="shared" si="5"/>
        <v>65.573770491803273</v>
      </c>
      <c r="AA28" s="39">
        <f>SUM(AA8,AA10,AA12,AA14,AA16,AA18,AA20,AA22,AA24,AA26)</f>
        <v>46</v>
      </c>
      <c r="AB28" s="40">
        <f t="shared" si="6"/>
        <v>15.081967213114755</v>
      </c>
      <c r="AC28" s="39">
        <f>SUM(AC8,AC10,AC12,AC14,AC16,AC18,AC20,AC22,AC24,AC26)</f>
        <v>59</v>
      </c>
      <c r="AD28" s="40">
        <f t="shared" si="7"/>
        <v>19.344262295081968</v>
      </c>
      <c r="AE28" s="39">
        <f>SUM(AE8,AE10,AE12,AE14,AE16,AE18,AE20,AE22,AE24,AE26)</f>
        <v>0</v>
      </c>
      <c r="AF28" s="40">
        <f t="shared" si="8"/>
        <v>0</v>
      </c>
      <c r="AG28" s="40">
        <f t="shared" si="9"/>
        <v>98.220942053541165</v>
      </c>
      <c r="AH28" s="40">
        <f t="shared" si="10"/>
        <v>63.949255377826809</v>
      </c>
      <c r="AI28" s="40">
        <f t="shared" si="11"/>
        <v>98.188718302570294</v>
      </c>
      <c r="AJ28" s="41">
        <f>IF((H28=0),"",((S28*[1]Reference!B7)/H28))</f>
        <v>6.6445272788885124</v>
      </c>
      <c r="AK28" s="41">
        <f t="shared" si="12"/>
        <v>87.441780231154041</v>
      </c>
      <c r="AL28" s="41">
        <f t="shared" si="13"/>
        <v>12.558219768845955</v>
      </c>
      <c r="AM28" s="41">
        <f t="shared" ref="AM28:AM44" si="19">IF((N28=0),"",((Q28/N28)*100))</f>
        <v>1.4835259617043299</v>
      </c>
      <c r="AN28" s="39">
        <f>IF((D28=0),"",((K28/D28/[1]Reference!B6)))</f>
        <v>63.391608391608386</v>
      </c>
    </row>
    <row r="29" spans="1:40" x14ac:dyDescent="0.25">
      <c r="A29" s="42"/>
      <c r="B29" s="43"/>
      <c r="C29" s="37" t="s">
        <v>43</v>
      </c>
      <c r="D29" s="38">
        <v>10</v>
      </c>
      <c r="E29" s="39">
        <f t="shared" si="15"/>
        <v>56</v>
      </c>
      <c r="F29" s="39">
        <f t="shared" si="15"/>
        <v>0</v>
      </c>
      <c r="G29" s="39">
        <f t="shared" si="15"/>
        <v>0</v>
      </c>
      <c r="H29" s="39">
        <f t="shared" si="15"/>
        <v>130</v>
      </c>
      <c r="I29" s="39">
        <f t="shared" si="15"/>
        <v>130</v>
      </c>
      <c r="J29" s="40">
        <f>IF((D29=0),"",((H29/D29)/[1]Reference!B6))</f>
        <v>1.1818181818181819</v>
      </c>
      <c r="K29" s="39">
        <f t="shared" si="0"/>
        <v>186</v>
      </c>
      <c r="L29" s="39">
        <f>SUM(L9,L11,L13,L15,L17,L19,L21,L23,L25,L27)</f>
        <v>12</v>
      </c>
      <c r="M29" s="39">
        <f>SUM(M9,M11,M13,M15,M17,M19,M21,M23,M25,M27)</f>
        <v>78</v>
      </c>
      <c r="N29" s="39">
        <f t="shared" si="1"/>
        <v>90</v>
      </c>
      <c r="O29" s="39">
        <f t="shared" si="16"/>
        <v>0</v>
      </c>
      <c r="P29" s="39">
        <f t="shared" si="16"/>
        <v>0</v>
      </c>
      <c r="Q29" s="39">
        <f t="shared" si="16"/>
        <v>0</v>
      </c>
      <c r="R29" s="40">
        <f>IF((D29=0),"",((N29/D29)/[1]Reference!B6))</f>
        <v>0.81818181818181823</v>
      </c>
      <c r="S29" s="39">
        <f t="shared" si="17"/>
        <v>96</v>
      </c>
      <c r="T29" s="39">
        <f t="shared" si="17"/>
        <v>0</v>
      </c>
      <c r="U29" s="39">
        <f t="shared" si="17"/>
        <v>0</v>
      </c>
      <c r="V29" s="40">
        <f t="shared" si="18"/>
        <v>9.6</v>
      </c>
      <c r="W29" s="40">
        <f t="shared" si="3"/>
        <v>0</v>
      </c>
      <c r="X29" s="39">
        <f t="shared" si="4"/>
        <v>0</v>
      </c>
      <c r="Y29" s="39">
        <f>SUM(Y9,Y11,Y13,Y15,Y17,Y19,Y21,Y23,Y25,Y27)</f>
        <v>0</v>
      </c>
      <c r="Z29" s="40" t="str">
        <f t="shared" si="5"/>
        <v/>
      </c>
      <c r="AA29" s="39">
        <f>SUM(AA9,AA11,AA13,AA15,AA17,AA19,AA21,AA23,AA25,AA27)</f>
        <v>0</v>
      </c>
      <c r="AB29" s="40" t="str">
        <f t="shared" si="6"/>
        <v/>
      </c>
      <c r="AC29" s="39">
        <f>SUM(AC9,AC11,AC13,AC15,AC17,AC19,AC21,AC23,AC25,AC27)</f>
        <v>0</v>
      </c>
      <c r="AD29" s="40" t="str">
        <f t="shared" si="7"/>
        <v/>
      </c>
      <c r="AE29" s="39">
        <f>SUM(AE9,AE11,AE13,AE15,AE17,AE19,AE21,AE23,AE25,AE27)</f>
        <v>0</v>
      </c>
      <c r="AF29" s="40" t="str">
        <f t="shared" si="8"/>
        <v/>
      </c>
      <c r="AG29" s="40">
        <f t="shared" si="9"/>
        <v>69.230769230769226</v>
      </c>
      <c r="AH29" s="40">
        <f t="shared" si="10"/>
        <v>48.387096774193552</v>
      </c>
      <c r="AI29" s="40">
        <f t="shared" si="11"/>
        <v>100</v>
      </c>
      <c r="AJ29" s="41">
        <f>IF((H29=0),"",((S29*[1]Reference!B7)/H29))</f>
        <v>8.861538461538462</v>
      </c>
      <c r="AK29" s="41">
        <f t="shared" si="12"/>
        <v>13.333333333333334</v>
      </c>
      <c r="AL29" s="41">
        <f t="shared" si="13"/>
        <v>86.666666666666671</v>
      </c>
      <c r="AM29" s="41">
        <f t="shared" si="19"/>
        <v>0</v>
      </c>
      <c r="AN29" s="39">
        <f>IF((D29=0),"",((K29/D29/[1]Reference!B6)))</f>
        <v>1.6909090909090911</v>
      </c>
    </row>
    <row r="30" spans="1:40" x14ac:dyDescent="0.25">
      <c r="A30" s="44">
        <v>11</v>
      </c>
      <c r="B30" s="45" t="s">
        <v>54</v>
      </c>
      <c r="C30" s="45"/>
      <c r="D30" s="46"/>
      <c r="E30" s="28"/>
      <c r="F30" s="28"/>
      <c r="G30" s="28"/>
      <c r="H30" s="28"/>
      <c r="I30" s="28"/>
      <c r="J30" s="29" t="str">
        <f>IF((D30=0),"",((H30/D30)/[1]Reference!B6))</f>
        <v/>
      </c>
      <c r="K30" s="30">
        <f t="shared" si="0"/>
        <v>0</v>
      </c>
      <c r="L30" s="28"/>
      <c r="M30" s="28"/>
      <c r="N30" s="30">
        <f t="shared" si="1"/>
        <v>0</v>
      </c>
      <c r="O30" s="28"/>
      <c r="P30" s="28"/>
      <c r="Q30" s="28"/>
      <c r="R30" s="29" t="str">
        <f>IF((D30=0),"",((N30/D30)/[1]Reference!B6))</f>
        <v/>
      </c>
      <c r="S30" s="28"/>
      <c r="T30" s="28"/>
      <c r="U30" s="28"/>
      <c r="V30" s="29" t="str">
        <f t="shared" si="18"/>
        <v/>
      </c>
      <c r="W30" s="29" t="str">
        <f t="shared" si="3"/>
        <v/>
      </c>
      <c r="X30" s="31">
        <f t="shared" si="4"/>
        <v>0</v>
      </c>
      <c r="Y30" s="28"/>
      <c r="Z30" s="29" t="str">
        <f t="shared" si="5"/>
        <v/>
      </c>
      <c r="AA30" s="28"/>
      <c r="AB30" s="29" t="str">
        <f t="shared" si="6"/>
        <v/>
      </c>
      <c r="AC30" s="28"/>
      <c r="AD30" s="29" t="str">
        <f t="shared" si="7"/>
        <v/>
      </c>
      <c r="AE30" s="28"/>
      <c r="AF30" s="29" t="str">
        <f t="shared" si="8"/>
        <v/>
      </c>
      <c r="AG30" s="29" t="str">
        <f t="shared" si="9"/>
        <v/>
      </c>
      <c r="AH30" s="29" t="str">
        <f t="shared" si="10"/>
        <v/>
      </c>
      <c r="AI30" s="29" t="str">
        <f t="shared" si="11"/>
        <v/>
      </c>
      <c r="AJ30" s="32" t="str">
        <f>IF((H30=0),"",((S30*[1]Reference!B7)/H30))</f>
        <v/>
      </c>
      <c r="AK30" s="32" t="str">
        <f t="shared" si="12"/>
        <v/>
      </c>
      <c r="AL30" s="32" t="str">
        <f t="shared" si="13"/>
        <v/>
      </c>
      <c r="AM30" s="32" t="str">
        <f t="shared" si="19"/>
        <v/>
      </c>
      <c r="AN30" s="30" t="str">
        <f>IF((D30=0),"",((K30/D30/[1]Reference!B6)))</f>
        <v/>
      </c>
    </row>
    <row r="31" spans="1:40" x14ac:dyDescent="0.25">
      <c r="A31" s="47" t="s">
        <v>55</v>
      </c>
      <c r="B31" s="47"/>
      <c r="C31" s="48"/>
      <c r="D31" s="46">
        <v>13</v>
      </c>
      <c r="E31" s="39">
        <f>SUM(E28:E30)</f>
        <v>3219</v>
      </c>
      <c r="F31" s="39">
        <f>SUM(F28:F30)</f>
        <v>80</v>
      </c>
      <c r="G31" s="39">
        <f>SUM(G28:G30)</f>
        <v>85</v>
      </c>
      <c r="H31" s="39">
        <f>SUM(H28:H30)</f>
        <v>6032</v>
      </c>
      <c r="I31" s="39">
        <f>SUM(I28:I30)</f>
        <v>5973</v>
      </c>
      <c r="J31" s="40">
        <f>IF((D31=0),"",((H31/D31)/[1]Reference!B6))</f>
        <v>42.18181818181818</v>
      </c>
      <c r="K31" s="39">
        <f t="shared" si="0"/>
        <v>9251</v>
      </c>
      <c r="L31" s="39">
        <f>SUM(L28:L30)</f>
        <v>5081</v>
      </c>
      <c r="M31" s="39">
        <f>SUM(M28:M30)</f>
        <v>806</v>
      </c>
      <c r="N31" s="39">
        <f t="shared" si="1"/>
        <v>5887</v>
      </c>
      <c r="O31" s="39">
        <f>SUM(O28:O30)</f>
        <v>0</v>
      </c>
      <c r="P31" s="39">
        <f>SUM(P28:P30)</f>
        <v>85</v>
      </c>
      <c r="Q31" s="39">
        <f>SUM(Q28:Q30)</f>
        <v>86</v>
      </c>
      <c r="R31" s="40">
        <f>IF((D31=0),"",((N31/D31)/[1]Reference!B6))</f>
        <v>41.167832167832167</v>
      </c>
      <c r="S31" s="39">
        <f>SUM(S28:S30)</f>
        <v>3364</v>
      </c>
      <c r="T31" s="39">
        <f>SUM(T28:T30)</f>
        <v>41</v>
      </c>
      <c r="U31" s="39">
        <f>SUM(U28:U30)</f>
        <v>45</v>
      </c>
      <c r="V31" s="40">
        <f t="shared" si="18"/>
        <v>258.76923076923077</v>
      </c>
      <c r="W31" s="40">
        <f t="shared" si="3"/>
        <v>3.1538461538461537</v>
      </c>
      <c r="X31" s="39">
        <f t="shared" si="4"/>
        <v>305</v>
      </c>
      <c r="Y31" s="39">
        <f>SUM(Y28:Y30)</f>
        <v>200</v>
      </c>
      <c r="Z31" s="40">
        <f t="shared" si="5"/>
        <v>65.573770491803273</v>
      </c>
      <c r="AA31" s="39">
        <f>SUM(AA28:AA30)</f>
        <v>46</v>
      </c>
      <c r="AB31" s="40">
        <f t="shared" si="6"/>
        <v>15.081967213114755</v>
      </c>
      <c r="AC31" s="39">
        <f>SUM(AC28:AC30)</f>
        <v>59</v>
      </c>
      <c r="AD31" s="40">
        <f t="shared" si="7"/>
        <v>19.344262295081968</v>
      </c>
      <c r="AE31" s="39">
        <f>SUM(AE28:AE30)</f>
        <v>0</v>
      </c>
      <c r="AF31" s="40">
        <f t="shared" si="8"/>
        <v>0</v>
      </c>
      <c r="AG31" s="40">
        <f t="shared" si="9"/>
        <v>97.59615384615384</v>
      </c>
      <c r="AH31" s="40">
        <f t="shared" si="10"/>
        <v>63.636363636363633</v>
      </c>
      <c r="AI31" s="40">
        <f t="shared" si="11"/>
        <v>98.216409036860881</v>
      </c>
      <c r="AJ31" s="41">
        <f>IF((H31=0),"",((S31*[1]Reference!B7)/H31))</f>
        <v>6.6923076923076925</v>
      </c>
      <c r="AK31" s="41">
        <f t="shared" si="12"/>
        <v>86.308816035332086</v>
      </c>
      <c r="AL31" s="41">
        <f t="shared" si="13"/>
        <v>13.691183964667914</v>
      </c>
      <c r="AM31" s="41">
        <f t="shared" si="19"/>
        <v>1.4608459317139459</v>
      </c>
      <c r="AN31" s="39">
        <f>IF((D31=0),"",((K31/D31/[1]Reference!B6)))</f>
        <v>64.692307692307693</v>
      </c>
    </row>
    <row r="32" spans="1:40" x14ac:dyDescent="0.25">
      <c r="A32" s="44">
        <v>12</v>
      </c>
      <c r="B32" s="45" t="s">
        <v>56</v>
      </c>
      <c r="C32" s="45"/>
      <c r="D32" s="46">
        <v>5</v>
      </c>
      <c r="E32" s="28">
        <v>148</v>
      </c>
      <c r="F32" s="28"/>
      <c r="G32" s="28"/>
      <c r="H32" s="28">
        <v>530</v>
      </c>
      <c r="I32" s="28">
        <v>530</v>
      </c>
      <c r="J32" s="29">
        <f>IF((D32=0),"",((H32/D32)/[1]Reference!B6))</f>
        <v>9.6363636363636367</v>
      </c>
      <c r="K32" s="30">
        <f t="shared" si="0"/>
        <v>678</v>
      </c>
      <c r="L32" s="28"/>
      <c r="M32" s="28">
        <v>552</v>
      </c>
      <c r="N32" s="30">
        <f t="shared" si="1"/>
        <v>552</v>
      </c>
      <c r="O32" s="28"/>
      <c r="P32" s="28"/>
      <c r="Q32" s="28"/>
      <c r="R32" s="29">
        <f>IF((D32=0),"",((N32/D32)/[1]Reference!B6))</f>
        <v>10.036363636363637</v>
      </c>
      <c r="S32" s="28">
        <v>126</v>
      </c>
      <c r="T32" s="28">
        <v>0</v>
      </c>
      <c r="U32" s="28">
        <v>0</v>
      </c>
      <c r="V32" s="29">
        <f t="shared" si="18"/>
        <v>25.2</v>
      </c>
      <c r="W32" s="29">
        <f t="shared" si="3"/>
        <v>0</v>
      </c>
      <c r="X32" s="31">
        <f t="shared" si="4"/>
        <v>0</v>
      </c>
      <c r="Y32" s="28"/>
      <c r="Z32" s="29" t="str">
        <f t="shared" si="5"/>
        <v/>
      </c>
      <c r="AA32" s="28"/>
      <c r="AB32" s="29" t="str">
        <f t="shared" si="6"/>
        <v/>
      </c>
      <c r="AC32" s="28"/>
      <c r="AD32" s="29" t="str">
        <f t="shared" si="7"/>
        <v/>
      </c>
      <c r="AE32" s="28"/>
      <c r="AF32" s="29" t="str">
        <f t="shared" si="8"/>
        <v/>
      </c>
      <c r="AG32" s="29">
        <f t="shared" si="9"/>
        <v>104.15094339622641</v>
      </c>
      <c r="AH32" s="29">
        <f t="shared" si="10"/>
        <v>81.415929203539832</v>
      </c>
      <c r="AI32" s="29">
        <f t="shared" si="11"/>
        <v>100</v>
      </c>
      <c r="AJ32" s="32">
        <f>IF((H32=0),"",((S32*[1]Reference!B7)/H32))</f>
        <v>2.8528301886792451</v>
      </c>
      <c r="AK32" s="32" t="str">
        <f t="shared" si="12"/>
        <v/>
      </c>
      <c r="AL32" s="32">
        <f t="shared" si="13"/>
        <v>100</v>
      </c>
      <c r="AM32" s="32">
        <f t="shared" si="19"/>
        <v>0</v>
      </c>
      <c r="AN32" s="30">
        <f>IF((D32=0),"",((K32/D32/[1]Reference!B6)))</f>
        <v>12.327272727272726</v>
      </c>
    </row>
    <row r="33" spans="1:40" x14ac:dyDescent="0.25">
      <c r="A33" s="47" t="s">
        <v>57</v>
      </c>
      <c r="B33" s="47"/>
      <c r="C33" s="48"/>
      <c r="D33" s="46">
        <v>13</v>
      </c>
      <c r="E33" s="39">
        <f>SUM(E31:E32)</f>
        <v>3367</v>
      </c>
      <c r="F33" s="39">
        <f>SUM(F31:F32)</f>
        <v>80</v>
      </c>
      <c r="G33" s="39">
        <f>SUM(G31:G32)</f>
        <v>85</v>
      </c>
      <c r="H33" s="39">
        <f>SUM(H31:H32)</f>
        <v>6562</v>
      </c>
      <c r="I33" s="39">
        <f>SUM(I31:I32)</f>
        <v>6503</v>
      </c>
      <c r="J33" s="40">
        <f>IF((D33=0),"",((H33/D33)/[1]Reference!B6))</f>
        <v>45.888111888111887</v>
      </c>
      <c r="K33" s="39">
        <f t="shared" si="0"/>
        <v>9929</v>
      </c>
      <c r="L33" s="39">
        <f>SUM(L31:L32)</f>
        <v>5081</v>
      </c>
      <c r="M33" s="39">
        <f>SUM(M31:M32)</f>
        <v>1358</v>
      </c>
      <c r="N33" s="39">
        <f t="shared" si="1"/>
        <v>6439</v>
      </c>
      <c r="O33" s="39">
        <f>SUM(O31:O32)</f>
        <v>0</v>
      </c>
      <c r="P33" s="39">
        <f>SUM(P31:P32)</f>
        <v>85</v>
      </c>
      <c r="Q33" s="39">
        <f>SUM(Q31:Q32)</f>
        <v>86</v>
      </c>
      <c r="R33" s="40">
        <f>IF((D33=0),"",((N33/D33)/[1]Reference!B6))</f>
        <v>45.027972027972027</v>
      </c>
      <c r="S33" s="39">
        <f>SUM(S31:S32)</f>
        <v>3490</v>
      </c>
      <c r="T33" s="39">
        <f>SUM(T31:T32)</f>
        <v>41</v>
      </c>
      <c r="U33" s="39">
        <f>SUM(U31:U32)</f>
        <v>45</v>
      </c>
      <c r="V33" s="40">
        <f>IF((D33=0),"",(S33/D33))</f>
        <v>268.46153846153845</v>
      </c>
      <c r="W33" s="40">
        <f t="shared" si="3"/>
        <v>3.1538461538461537</v>
      </c>
      <c r="X33" s="39">
        <f t="shared" si="4"/>
        <v>305</v>
      </c>
      <c r="Y33" s="39">
        <f t="shared" ref="Y33:AE33" si="20">SUM(Y31:Y32)</f>
        <v>200</v>
      </c>
      <c r="Z33" s="40">
        <f t="shared" si="5"/>
        <v>65.573770491803273</v>
      </c>
      <c r="AA33" s="39">
        <f t="shared" si="20"/>
        <v>46</v>
      </c>
      <c r="AB33" s="40">
        <f t="shared" si="6"/>
        <v>15.081967213114755</v>
      </c>
      <c r="AC33" s="39">
        <f t="shared" si="20"/>
        <v>59</v>
      </c>
      <c r="AD33" s="40">
        <f t="shared" si="7"/>
        <v>19.344262295081968</v>
      </c>
      <c r="AE33" s="39">
        <f t="shared" si="20"/>
        <v>0</v>
      </c>
      <c r="AF33" s="40">
        <f t="shared" si="8"/>
        <v>0</v>
      </c>
      <c r="AG33" s="40">
        <f t="shared" si="9"/>
        <v>98.125571472112156</v>
      </c>
      <c r="AH33" s="40">
        <f t="shared" si="10"/>
        <v>64.850438110585145</v>
      </c>
      <c r="AI33" s="40">
        <f t="shared" si="11"/>
        <v>98.369312004969714</v>
      </c>
      <c r="AJ33" s="41">
        <f>IF((H33=0),"",((S33*[1]Reference!B7)/H33))</f>
        <v>6.3822005486132278</v>
      </c>
      <c r="AK33" s="41">
        <f t="shared" si="12"/>
        <v>78.90976859760832</v>
      </c>
      <c r="AL33" s="41">
        <f t="shared" si="13"/>
        <v>21.090231402391677</v>
      </c>
      <c r="AM33" s="41">
        <f t="shared" si="19"/>
        <v>1.3356111197390899</v>
      </c>
      <c r="AN33" s="39">
        <f>IF((D33=0),"",((K33/D33/[1]Reference!B6)))</f>
        <v>69.433566433566426</v>
      </c>
    </row>
    <row r="34" spans="1:40" x14ac:dyDescent="0.25">
      <c r="A34" s="44">
        <v>13</v>
      </c>
      <c r="B34" s="45" t="s">
        <v>58</v>
      </c>
      <c r="C34" s="45"/>
      <c r="D34" s="46">
        <v>5</v>
      </c>
      <c r="E34" s="28">
        <v>3570</v>
      </c>
      <c r="F34" s="28"/>
      <c r="G34" s="28"/>
      <c r="H34" s="28">
        <v>2284</v>
      </c>
      <c r="I34" s="28">
        <v>2284</v>
      </c>
      <c r="J34" s="29">
        <f>IF((D34=0),"",((H34/D34)/[1]Reference!B6))</f>
        <v>41.527272727272731</v>
      </c>
      <c r="K34" s="31">
        <f t="shared" si="0"/>
        <v>5854</v>
      </c>
      <c r="L34" s="28">
        <v>3774</v>
      </c>
      <c r="M34" s="28"/>
      <c r="N34" s="31">
        <f t="shared" si="1"/>
        <v>3774</v>
      </c>
      <c r="O34" s="28"/>
      <c r="P34" s="28"/>
      <c r="Q34" s="28"/>
      <c r="R34" s="29">
        <f>IF((D34=0),"",((N34/D34)/[1]Reference!B6))</f>
        <v>68.61818181818181</v>
      </c>
      <c r="S34" s="28">
        <v>2080</v>
      </c>
      <c r="T34" s="28"/>
      <c r="U34" s="28"/>
      <c r="V34" s="29">
        <f t="shared" si="18"/>
        <v>416</v>
      </c>
      <c r="W34" s="29">
        <f t="shared" si="3"/>
        <v>0</v>
      </c>
      <c r="X34" s="31">
        <f t="shared" si="4"/>
        <v>0</v>
      </c>
      <c r="Y34" s="28"/>
      <c r="Z34" s="29" t="str">
        <f t="shared" si="5"/>
        <v/>
      </c>
      <c r="AA34" s="28"/>
      <c r="AB34" s="29" t="str">
        <f t="shared" si="6"/>
        <v/>
      </c>
      <c r="AC34" s="28"/>
      <c r="AD34" s="29" t="str">
        <f t="shared" si="7"/>
        <v/>
      </c>
      <c r="AE34" s="28"/>
      <c r="AF34" s="29" t="str">
        <f t="shared" si="8"/>
        <v/>
      </c>
      <c r="AG34" s="29">
        <f t="shared" si="9"/>
        <v>165.23642732049038</v>
      </c>
      <c r="AH34" s="29">
        <f t="shared" si="10"/>
        <v>64.468739323539452</v>
      </c>
      <c r="AI34" s="29">
        <f t="shared" si="11"/>
        <v>100</v>
      </c>
      <c r="AJ34" s="49">
        <f>IF((H34=0),"",((S34*[1]Reference!B7)/H34))</f>
        <v>10.928196147110333</v>
      </c>
      <c r="AK34" s="49">
        <f t="shared" si="12"/>
        <v>100</v>
      </c>
      <c r="AL34" s="49" t="str">
        <f t="shared" si="13"/>
        <v/>
      </c>
      <c r="AM34" s="49">
        <f t="shared" si="19"/>
        <v>0</v>
      </c>
      <c r="AN34" s="31">
        <f>IF((D34=0),"",((K34/D34/[1]Reference!B6)))</f>
        <v>106.43636363636364</v>
      </c>
    </row>
    <row r="35" spans="1:40" x14ac:dyDescent="0.25">
      <c r="A35" s="50" t="s">
        <v>59</v>
      </c>
      <c r="B35" s="51"/>
      <c r="C35" s="51"/>
      <c r="D35" s="46">
        <v>13</v>
      </c>
      <c r="E35" s="39">
        <f>SUM(E33:E34)</f>
        <v>6937</v>
      </c>
      <c r="F35" s="39">
        <f>SUM(F33:F34)</f>
        <v>80</v>
      </c>
      <c r="G35" s="39">
        <f>SUM(G33:G34)</f>
        <v>85</v>
      </c>
      <c r="H35" s="39">
        <f>SUM(H33:H34)</f>
        <v>8846</v>
      </c>
      <c r="I35" s="39">
        <f>SUM(I33:I34)</f>
        <v>8787</v>
      </c>
      <c r="J35" s="40">
        <f>IF((D35=0),"",((H35/D35)/[1]Reference!B6))</f>
        <v>61.86013986013986</v>
      </c>
      <c r="K35" s="39">
        <f t="shared" si="0"/>
        <v>15783</v>
      </c>
      <c r="L35" s="39">
        <f>SUM(L33:L34)</f>
        <v>8855</v>
      </c>
      <c r="M35" s="39">
        <f>SUM(M33:M34)</f>
        <v>1358</v>
      </c>
      <c r="N35" s="39">
        <f t="shared" si="1"/>
        <v>10213</v>
      </c>
      <c r="O35" s="39">
        <f>SUM(O33:O34)</f>
        <v>0</v>
      </c>
      <c r="P35" s="39">
        <f>SUM(P33:P34)</f>
        <v>85</v>
      </c>
      <c r="Q35" s="39">
        <f>SUM(Q33:Q34)</f>
        <v>86</v>
      </c>
      <c r="R35" s="40">
        <f>IF((D35=0),"",((N35/D35)/[1]Reference!B6))</f>
        <v>71.419580419580427</v>
      </c>
      <c r="S35" s="39">
        <f>SUM(S33:S34)</f>
        <v>5570</v>
      </c>
      <c r="T35" s="39">
        <f>SUM(T33:T34)</f>
        <v>41</v>
      </c>
      <c r="U35" s="39">
        <f>SUM(U33:U34)</f>
        <v>45</v>
      </c>
      <c r="V35" s="40">
        <f t="shared" si="18"/>
        <v>428.46153846153845</v>
      </c>
      <c r="W35" s="40">
        <f t="shared" si="3"/>
        <v>3.1538461538461537</v>
      </c>
      <c r="X35" s="39">
        <f t="shared" si="4"/>
        <v>305</v>
      </c>
      <c r="Y35" s="39">
        <f>SUM(Y33:Y34)</f>
        <v>200</v>
      </c>
      <c r="Z35" s="40">
        <f t="shared" si="5"/>
        <v>65.573770491803273</v>
      </c>
      <c r="AA35" s="39">
        <f>SUM(AA33:AA34)</f>
        <v>46</v>
      </c>
      <c r="AB35" s="40">
        <f t="shared" si="6"/>
        <v>15.081967213114755</v>
      </c>
      <c r="AC35" s="39">
        <f>SUM(AC33:AC34)</f>
        <v>59</v>
      </c>
      <c r="AD35" s="40">
        <f t="shared" si="7"/>
        <v>19.344262295081968</v>
      </c>
      <c r="AE35" s="39">
        <f>SUM(AE33:AE34)</f>
        <v>0</v>
      </c>
      <c r="AF35" s="40">
        <f t="shared" si="8"/>
        <v>0</v>
      </c>
      <c r="AG35" s="40">
        <f t="shared" si="9"/>
        <v>115.45331223151707</v>
      </c>
      <c r="AH35" s="40">
        <f t="shared" si="10"/>
        <v>64.708863967560035</v>
      </c>
      <c r="AI35" s="40">
        <f t="shared" si="11"/>
        <v>98.971898560657991</v>
      </c>
      <c r="AJ35" s="41">
        <f>IF((H35=0),"",((S35*[1]Reference!B7)/H35))</f>
        <v>7.5559574949129553</v>
      </c>
      <c r="AK35" s="41">
        <f t="shared" si="12"/>
        <v>86.703221384509945</v>
      </c>
      <c r="AL35" s="41">
        <f t="shared" si="13"/>
        <v>13.296778615490062</v>
      </c>
      <c r="AM35" s="41">
        <f t="shared" si="19"/>
        <v>0.84206403603250757</v>
      </c>
      <c r="AN35" s="39">
        <f>IF((D35=0),"",((K35/D35/[1]Reference!B6)))</f>
        <v>110.37062937062937</v>
      </c>
    </row>
    <row r="36" spans="1:40" x14ac:dyDescent="0.25">
      <c r="A36" s="44">
        <v>14</v>
      </c>
      <c r="B36" s="45" t="s">
        <v>60</v>
      </c>
      <c r="C36" s="45"/>
      <c r="D36" s="46">
        <v>1</v>
      </c>
      <c r="E36" s="28">
        <v>1</v>
      </c>
      <c r="F36" s="28"/>
      <c r="G36" s="28"/>
      <c r="H36" s="28">
        <v>1</v>
      </c>
      <c r="I36" s="28">
        <v>1</v>
      </c>
      <c r="J36" s="29">
        <f>IF((D36=0),"",((H36/D36)/[1]Reference!B6))</f>
        <v>9.0909090909090912E-2</v>
      </c>
      <c r="K36" s="30">
        <f t="shared" si="0"/>
        <v>2</v>
      </c>
      <c r="L36" s="28">
        <v>1</v>
      </c>
      <c r="M36" s="28"/>
      <c r="N36" s="30">
        <f t="shared" si="1"/>
        <v>1</v>
      </c>
      <c r="O36" s="28"/>
      <c r="P36" s="28"/>
      <c r="Q36" s="28"/>
      <c r="R36" s="29">
        <f>IF((D36=0),"",((N36/D36)/[1]Reference!B6))</f>
        <v>9.0909090909090912E-2</v>
      </c>
      <c r="S36" s="28">
        <v>1</v>
      </c>
      <c r="T36" s="28"/>
      <c r="U36" s="28"/>
      <c r="V36" s="29">
        <f t="shared" si="18"/>
        <v>1</v>
      </c>
      <c r="W36" s="29">
        <f t="shared" si="3"/>
        <v>0</v>
      </c>
      <c r="X36" s="31">
        <f t="shared" si="4"/>
        <v>0</v>
      </c>
      <c r="Y36" s="28"/>
      <c r="Z36" s="29" t="str">
        <f t="shared" si="5"/>
        <v/>
      </c>
      <c r="AA36" s="28"/>
      <c r="AB36" s="29" t="str">
        <f t="shared" si="6"/>
        <v/>
      </c>
      <c r="AC36" s="28"/>
      <c r="AD36" s="29" t="str">
        <f t="shared" si="7"/>
        <v/>
      </c>
      <c r="AE36" s="28"/>
      <c r="AF36" s="29" t="str">
        <f t="shared" si="8"/>
        <v/>
      </c>
      <c r="AG36" s="29">
        <f t="shared" si="9"/>
        <v>100</v>
      </c>
      <c r="AH36" s="29">
        <f t="shared" si="10"/>
        <v>50</v>
      </c>
      <c r="AI36" s="29">
        <f t="shared" si="11"/>
        <v>100</v>
      </c>
      <c r="AJ36" s="32">
        <f>IF((H36=0),"",((S36*[1]Reference!B7)/H36))</f>
        <v>12</v>
      </c>
      <c r="AK36" s="32">
        <f t="shared" si="12"/>
        <v>100</v>
      </c>
      <c r="AL36" s="32" t="str">
        <f t="shared" si="13"/>
        <v/>
      </c>
      <c r="AM36" s="32">
        <f t="shared" si="19"/>
        <v>0</v>
      </c>
      <c r="AN36" s="30">
        <f>IF((D36=0),"",((K36/D36/[1]Reference!B6)))</f>
        <v>0.18181818181818182</v>
      </c>
    </row>
    <row r="37" spans="1:40" x14ac:dyDescent="0.25">
      <c r="A37" s="44">
        <v>15</v>
      </c>
      <c r="B37" s="45" t="s">
        <v>61</v>
      </c>
      <c r="C37" s="45"/>
      <c r="D37" s="46"/>
      <c r="E37" s="28"/>
      <c r="F37" s="28"/>
      <c r="G37" s="28"/>
      <c r="H37" s="28"/>
      <c r="I37" s="28"/>
      <c r="J37" s="29" t="str">
        <f>IF((D37=0),"",((H37/D37)/[1]Reference!B6))</f>
        <v/>
      </c>
      <c r="K37" s="30">
        <f t="shared" si="0"/>
        <v>0</v>
      </c>
      <c r="L37" s="28"/>
      <c r="M37" s="28"/>
      <c r="N37" s="30">
        <f t="shared" si="1"/>
        <v>0</v>
      </c>
      <c r="O37" s="28"/>
      <c r="P37" s="28"/>
      <c r="Q37" s="28"/>
      <c r="R37" s="29" t="str">
        <f>IF((D37=0),"",((N37/D37)/[1]Reference!B6))</f>
        <v/>
      </c>
      <c r="S37" s="28"/>
      <c r="T37" s="28"/>
      <c r="U37" s="28"/>
      <c r="V37" s="29" t="str">
        <f t="shared" si="18"/>
        <v/>
      </c>
      <c r="W37" s="29" t="str">
        <f t="shared" si="3"/>
        <v/>
      </c>
      <c r="X37" s="31">
        <f t="shared" si="4"/>
        <v>0</v>
      </c>
      <c r="Y37" s="28"/>
      <c r="Z37" s="29" t="str">
        <f t="shared" si="5"/>
        <v/>
      </c>
      <c r="AA37" s="28"/>
      <c r="AB37" s="29" t="str">
        <f t="shared" si="6"/>
        <v/>
      </c>
      <c r="AC37" s="28"/>
      <c r="AD37" s="29" t="str">
        <f t="shared" si="7"/>
        <v/>
      </c>
      <c r="AE37" s="28"/>
      <c r="AF37" s="29" t="str">
        <f t="shared" si="8"/>
        <v/>
      </c>
      <c r="AG37" s="29" t="str">
        <f t="shared" si="9"/>
        <v/>
      </c>
      <c r="AH37" s="29" t="str">
        <f t="shared" si="10"/>
        <v/>
      </c>
      <c r="AI37" s="29" t="str">
        <f t="shared" si="11"/>
        <v/>
      </c>
      <c r="AJ37" s="32" t="str">
        <f>IF((H37=0),"",((S37*[1]Reference!B7)/H37))</f>
        <v/>
      </c>
      <c r="AK37" s="32" t="str">
        <f t="shared" si="12"/>
        <v/>
      </c>
      <c r="AL37" s="32" t="str">
        <f t="shared" si="13"/>
        <v/>
      </c>
      <c r="AM37" s="32" t="str">
        <f t="shared" si="19"/>
        <v/>
      </c>
      <c r="AN37" s="30" t="str">
        <f>IF((D37=0),"",((K37/D37/[1]Reference!B6)))</f>
        <v/>
      </c>
    </row>
    <row r="38" spans="1:40" x14ac:dyDescent="0.25">
      <c r="A38" s="50" t="s">
        <v>62</v>
      </c>
      <c r="B38" s="51"/>
      <c r="C38" s="51"/>
      <c r="D38" s="46">
        <v>1</v>
      </c>
      <c r="E38" s="39">
        <f>SUM(E36:E37)</f>
        <v>1</v>
      </c>
      <c r="F38" s="39">
        <f>SUM(F36:F37)</f>
        <v>0</v>
      </c>
      <c r="G38" s="39">
        <f>SUM(G36:G37)</f>
        <v>0</v>
      </c>
      <c r="H38" s="39">
        <f>SUM(H36:H37)</f>
        <v>1</v>
      </c>
      <c r="I38" s="39">
        <f>SUM(I36:I37)</f>
        <v>1</v>
      </c>
      <c r="J38" s="40">
        <f>IF((D38=0),"",((H38/D38)/[1]Reference!B6))</f>
        <v>9.0909090909090912E-2</v>
      </c>
      <c r="K38" s="39">
        <f t="shared" si="0"/>
        <v>2</v>
      </c>
      <c r="L38" s="39">
        <f>SUM(L36:L37)</f>
        <v>1</v>
      </c>
      <c r="M38" s="39">
        <f>SUM(M36:M37)</f>
        <v>0</v>
      </c>
      <c r="N38" s="39">
        <f t="shared" si="1"/>
        <v>1</v>
      </c>
      <c r="O38" s="39">
        <f>SUM(O36:O37)</f>
        <v>0</v>
      </c>
      <c r="P38" s="39">
        <f>SUM(P36:P37)</f>
        <v>0</v>
      </c>
      <c r="Q38" s="39">
        <f>SUM(Q36:Q37)</f>
        <v>0</v>
      </c>
      <c r="R38" s="40">
        <f>IF((D38=0),"",((N38/D38)/[1]Reference!B6))</f>
        <v>9.0909090909090912E-2</v>
      </c>
      <c r="S38" s="39">
        <f>SUM(S36:S37)</f>
        <v>1</v>
      </c>
      <c r="T38" s="39">
        <f>SUM(T36:T37)</f>
        <v>0</v>
      </c>
      <c r="U38" s="39">
        <f>SUM(U36:U37)</f>
        <v>0</v>
      </c>
      <c r="V38" s="40">
        <f t="shared" si="18"/>
        <v>1</v>
      </c>
      <c r="W38" s="40">
        <f t="shared" si="3"/>
        <v>0</v>
      </c>
      <c r="X38" s="39">
        <f t="shared" si="4"/>
        <v>0</v>
      </c>
      <c r="Y38" s="39">
        <f>SUM(Y36:Y37)</f>
        <v>0</v>
      </c>
      <c r="Z38" s="40" t="str">
        <f t="shared" si="5"/>
        <v/>
      </c>
      <c r="AA38" s="39">
        <f>SUM(AA36:AA37)</f>
        <v>0</v>
      </c>
      <c r="AB38" s="40" t="str">
        <f t="shared" si="6"/>
        <v/>
      </c>
      <c r="AC38" s="39">
        <f>SUM(AC36:AC37)</f>
        <v>0</v>
      </c>
      <c r="AD38" s="40" t="str">
        <f t="shared" si="7"/>
        <v/>
      </c>
      <c r="AE38" s="39">
        <f>SUM(AE36:AE37)</f>
        <v>0</v>
      </c>
      <c r="AF38" s="40" t="str">
        <f t="shared" si="8"/>
        <v/>
      </c>
      <c r="AG38" s="40">
        <f t="shared" si="9"/>
        <v>100</v>
      </c>
      <c r="AH38" s="40">
        <f t="shared" si="10"/>
        <v>50</v>
      </c>
      <c r="AI38" s="40">
        <f t="shared" si="11"/>
        <v>100</v>
      </c>
      <c r="AJ38" s="41">
        <f>IF((H38=0),"",((S38*[1]Reference!B7)/H38))</f>
        <v>12</v>
      </c>
      <c r="AK38" s="41">
        <f t="shared" si="12"/>
        <v>100</v>
      </c>
      <c r="AL38" s="41" t="str">
        <f t="shared" si="13"/>
        <v/>
      </c>
      <c r="AM38" s="41">
        <f t="shared" si="19"/>
        <v>0</v>
      </c>
      <c r="AN38" s="39">
        <f>IF((D38=0),"",((K38/D38/[1]Reference!B6)))</f>
        <v>0.18181818181818182</v>
      </c>
    </row>
    <row r="39" spans="1:40" x14ac:dyDescent="0.25">
      <c r="A39" s="44">
        <v>16</v>
      </c>
      <c r="B39" s="45" t="s">
        <v>63</v>
      </c>
      <c r="C39" s="45"/>
      <c r="D39" s="46"/>
      <c r="E39" s="28"/>
      <c r="F39" s="28"/>
      <c r="G39" s="28"/>
      <c r="H39" s="28"/>
      <c r="I39" s="28"/>
      <c r="J39" s="29" t="str">
        <f>IF((D39=0),"",((H39/D39)/[1]Reference!B6))</f>
        <v/>
      </c>
      <c r="K39" s="30">
        <f t="shared" si="0"/>
        <v>0</v>
      </c>
      <c r="L39" s="28"/>
      <c r="M39" s="28"/>
      <c r="N39" s="30">
        <f t="shared" si="1"/>
        <v>0</v>
      </c>
      <c r="O39" s="28"/>
      <c r="P39" s="28"/>
      <c r="Q39" s="28"/>
      <c r="R39" s="29" t="str">
        <f>IF((D39=0),"",((N39/D39)/[1]Reference!B6))</f>
        <v/>
      </c>
      <c r="S39" s="28"/>
      <c r="T39" s="28"/>
      <c r="U39" s="28"/>
      <c r="V39" s="29" t="str">
        <f>IF((D39=0),"",(S39/D39))</f>
        <v/>
      </c>
      <c r="W39" s="29" t="str">
        <f>IF((D39=0),"",(T39/D39))</f>
        <v/>
      </c>
      <c r="X39" s="31">
        <f t="shared" si="4"/>
        <v>0</v>
      </c>
      <c r="Y39" s="28"/>
      <c r="Z39" s="29" t="str">
        <f>IF((X39=0),"",((Y39/X39)*100))</f>
        <v/>
      </c>
      <c r="AA39" s="28"/>
      <c r="AB39" s="29" t="str">
        <f>IF((X39=0),"",((AA39/X39)*100))</f>
        <v/>
      </c>
      <c r="AC39" s="28"/>
      <c r="AD39" s="29" t="str">
        <f>IF((X39=0),"",((AC39/X39)*100))</f>
        <v/>
      </c>
      <c r="AE39" s="28"/>
      <c r="AF39" s="29" t="str">
        <f>IF((X39=0),"",((AE39/X39)*100))</f>
        <v/>
      </c>
      <c r="AG39" s="29" t="str">
        <f>IF((H39=0),"",((N39/H39)*100))</f>
        <v/>
      </c>
      <c r="AH39" s="29" t="str">
        <f>IF((K39=0),"",((N39/K39)*100))</f>
        <v/>
      </c>
      <c r="AI39" s="29" t="str">
        <f>IF((N39=0),"",((((N39-AA39)-AC39)/N39)*100))</f>
        <v/>
      </c>
      <c r="AJ39" s="32" t="str">
        <f>IF((H39=0),"",((S39*[1]Reference!B7)/H39))</f>
        <v/>
      </c>
      <c r="AK39" s="32" t="str">
        <f>IF((L39=0),"",((L39/N39)*100))</f>
        <v/>
      </c>
      <c r="AL39" s="32" t="str">
        <f>IF((M39=0),"",((M39/N39)*100))</f>
        <v/>
      </c>
      <c r="AM39" s="32" t="str">
        <f>IF((N39=0),"",((Q39/N39)*100))</f>
        <v/>
      </c>
      <c r="AN39" s="30" t="str">
        <f>IF((D39=0),"",((K39/D39/[1]Reference!B6)))</f>
        <v/>
      </c>
    </row>
    <row r="40" spans="1:40" x14ac:dyDescent="0.25">
      <c r="A40" s="50" t="s">
        <v>64</v>
      </c>
      <c r="B40" s="51"/>
      <c r="C40" s="51"/>
      <c r="D40" s="46">
        <v>0</v>
      </c>
      <c r="E40" s="39">
        <f>SUM(E39:E39)</f>
        <v>0</v>
      </c>
      <c r="F40" s="39">
        <f>SUM(F39:F39)</f>
        <v>0</v>
      </c>
      <c r="G40" s="39">
        <f>SUM(G39:G39)</f>
        <v>0</v>
      </c>
      <c r="H40" s="39">
        <f>SUM(H39:H39)</f>
        <v>0</v>
      </c>
      <c r="I40" s="39">
        <f>SUM(I39:I39)</f>
        <v>0</v>
      </c>
      <c r="J40" s="40" t="str">
        <f>IF((D40=0),"",((H40/D40)/[1]Reference!B6))</f>
        <v/>
      </c>
      <c r="K40" s="39">
        <f t="shared" si="0"/>
        <v>0</v>
      </c>
      <c r="L40" s="39">
        <f>SUM(L39:L39)</f>
        <v>0</v>
      </c>
      <c r="M40" s="39">
        <f>SUM(M39:M39)</f>
        <v>0</v>
      </c>
      <c r="N40" s="39">
        <f t="shared" si="1"/>
        <v>0</v>
      </c>
      <c r="O40" s="39">
        <f>SUM(O39:O39)</f>
        <v>0</v>
      </c>
      <c r="P40" s="39">
        <f>SUM(P39:P39)</f>
        <v>0</v>
      </c>
      <c r="Q40" s="39">
        <f>SUM(Q39:Q39)</f>
        <v>0</v>
      </c>
      <c r="R40" s="40" t="str">
        <f>IF((D40=0),"",((N40/D40)/[1]Reference!B6))</f>
        <v/>
      </c>
      <c r="S40" s="39">
        <f>SUM(S39:S39)</f>
        <v>0</v>
      </c>
      <c r="T40" s="39">
        <f>SUM(T39:T39)</f>
        <v>0</v>
      </c>
      <c r="U40" s="39">
        <f>SUM(U39:U39)</f>
        <v>0</v>
      </c>
      <c r="V40" s="40" t="str">
        <f>IF((D40=0),"",(S40/D40))</f>
        <v/>
      </c>
      <c r="W40" s="40" t="str">
        <f>IF((D40=0),"",(T40/D40))</f>
        <v/>
      </c>
      <c r="X40" s="39">
        <f t="shared" si="4"/>
        <v>0</v>
      </c>
      <c r="Y40" s="39">
        <f t="shared" ref="Y40:AE40" si="21">SUM(Y39:Y39)</f>
        <v>0</v>
      </c>
      <c r="Z40" s="40" t="str">
        <f>IF((X40=0),"",((Y40/X40)*100))</f>
        <v/>
      </c>
      <c r="AA40" s="39">
        <f t="shared" si="21"/>
        <v>0</v>
      </c>
      <c r="AB40" s="40" t="str">
        <f>IF((X40=0),"",((AA40/X40)*100))</f>
        <v/>
      </c>
      <c r="AC40" s="39">
        <f t="shared" si="21"/>
        <v>0</v>
      </c>
      <c r="AD40" s="40" t="str">
        <f>IF((X40=0),"",((AC40/X40)*100))</f>
        <v/>
      </c>
      <c r="AE40" s="39">
        <f t="shared" si="21"/>
        <v>0</v>
      </c>
      <c r="AF40" s="40" t="str">
        <f>IF((X40=0),"",((AE40/X40)*100))</f>
        <v/>
      </c>
      <c r="AG40" s="40" t="str">
        <f>IF((H40=0),"",((N40/H40)*100))</f>
        <v/>
      </c>
      <c r="AH40" s="40" t="str">
        <f>IF((K40=0),"",((N40/K40)*100))</f>
        <v/>
      </c>
      <c r="AI40" s="40" t="str">
        <f>IF((N40=0),"",((((N40-AA40)-AC40)/N40)*100))</f>
        <v/>
      </c>
      <c r="AJ40" s="41" t="str">
        <f>IF((H40=0),"",((S40*[1]Reference!B7)/H40))</f>
        <v/>
      </c>
      <c r="AK40" s="41" t="str">
        <f>IF((L40=0),"",((L40/N40)*100))</f>
        <v/>
      </c>
      <c r="AL40" s="41" t="str">
        <f>IF((M40=0),"",((M40/N40)*100))</f>
        <v/>
      </c>
      <c r="AM40" s="41" t="str">
        <f>IF((N40=0),"",((Q40/N40)*100))</f>
        <v/>
      </c>
      <c r="AN40" s="39" t="str">
        <f>IF((D40=0),"",((K40/D40/[1]Reference!B6)))</f>
        <v/>
      </c>
    </row>
    <row r="41" spans="1:40" x14ac:dyDescent="0.25">
      <c r="A41" s="52" t="s">
        <v>65</v>
      </c>
      <c r="B41" s="53"/>
      <c r="C41" s="53"/>
      <c r="D41" s="46">
        <v>13</v>
      </c>
      <c r="E41" s="54">
        <f>SUM(E35,E38,E40)</f>
        <v>6938</v>
      </c>
      <c r="F41" s="54">
        <f>SUM(F35,F38,F40)</f>
        <v>80</v>
      </c>
      <c r="G41" s="54">
        <f>SUM(G35,G38,G40)</f>
        <v>85</v>
      </c>
      <c r="H41" s="54">
        <f>SUM(H35,H38,H40)</f>
        <v>8847</v>
      </c>
      <c r="I41" s="54">
        <f>SUM(I35,I38,I40)</f>
        <v>8788</v>
      </c>
      <c r="J41" s="55">
        <f>IF((D41=0),"",((H41/D41)/[1]Reference!B6))</f>
        <v>61.867132867132867</v>
      </c>
      <c r="K41" s="54">
        <f t="shared" si="0"/>
        <v>15785</v>
      </c>
      <c r="L41" s="54">
        <f>SUM(L35,L38,L40)</f>
        <v>8856</v>
      </c>
      <c r="M41" s="54">
        <f>SUM(M35,M38,M40)</f>
        <v>1358</v>
      </c>
      <c r="N41" s="54">
        <f t="shared" si="1"/>
        <v>10214</v>
      </c>
      <c r="O41" s="54">
        <f>SUM(O35,O38,O40)</f>
        <v>0</v>
      </c>
      <c r="P41" s="54">
        <f>SUM(P35,P38,P40)</f>
        <v>85</v>
      </c>
      <c r="Q41" s="54">
        <f>SUM(Q35,Q38,Q40)</f>
        <v>86</v>
      </c>
      <c r="R41" s="55">
        <f>IF((D41=0),"",((N41/D41)/[1]Reference!B6))</f>
        <v>71.426573426573427</v>
      </c>
      <c r="S41" s="54">
        <f>SUM(S35,S38,S40)</f>
        <v>5571</v>
      </c>
      <c r="T41" s="54">
        <f>SUM(T35,T38,T40)</f>
        <v>41</v>
      </c>
      <c r="U41" s="54">
        <f>SUM(U35,U38,U40)</f>
        <v>45</v>
      </c>
      <c r="V41" s="55">
        <f t="shared" si="18"/>
        <v>428.53846153846155</v>
      </c>
      <c r="W41" s="55">
        <f t="shared" si="3"/>
        <v>3.1538461538461537</v>
      </c>
      <c r="X41" s="54">
        <f t="shared" si="4"/>
        <v>305</v>
      </c>
      <c r="Y41" s="54">
        <f>SUM(Y35,Y38,Y40)</f>
        <v>200</v>
      </c>
      <c r="Z41" s="55">
        <f t="shared" si="5"/>
        <v>65.573770491803273</v>
      </c>
      <c r="AA41" s="54">
        <f>SUM(AA35,AA38,AA40)</f>
        <v>46</v>
      </c>
      <c r="AB41" s="55">
        <f t="shared" si="6"/>
        <v>15.081967213114755</v>
      </c>
      <c r="AC41" s="54">
        <f>SUM(AC35,AC38,AC40)</f>
        <v>59</v>
      </c>
      <c r="AD41" s="55">
        <f t="shared" si="7"/>
        <v>19.344262295081968</v>
      </c>
      <c r="AE41" s="54">
        <f>SUM(AE35,AE38,AE40)</f>
        <v>0</v>
      </c>
      <c r="AF41" s="55">
        <f t="shared" si="8"/>
        <v>0</v>
      </c>
      <c r="AG41" s="55">
        <f t="shared" si="9"/>
        <v>115.45156550243021</v>
      </c>
      <c r="AH41" s="55">
        <f t="shared" si="10"/>
        <v>64.707000316756407</v>
      </c>
      <c r="AI41" s="55">
        <f t="shared" si="11"/>
        <v>98.971999216761304</v>
      </c>
      <c r="AJ41" s="56">
        <f>IF((H41=0),"",((S41*[1]Reference!B7)/H41))</f>
        <v>7.55645981688708</v>
      </c>
      <c r="AK41" s="56">
        <f t="shared" si="12"/>
        <v>86.704523203446243</v>
      </c>
      <c r="AL41" s="56">
        <f t="shared" si="13"/>
        <v>13.295476796553748</v>
      </c>
      <c r="AM41" s="56">
        <f t="shared" si="19"/>
        <v>0.84198159389073812</v>
      </c>
      <c r="AN41" s="54">
        <f>IF((D41=0),"",((K41/D41/[1]Reference!B6)))</f>
        <v>110.38461538461539</v>
      </c>
    </row>
    <row r="42" spans="1:40" x14ac:dyDescent="0.25">
      <c r="A42" s="44">
        <v>17</v>
      </c>
      <c r="B42" s="45" t="s">
        <v>66</v>
      </c>
      <c r="C42" s="45"/>
      <c r="D42" s="46">
        <v>5</v>
      </c>
      <c r="E42" s="28">
        <v>2792</v>
      </c>
      <c r="F42" s="28"/>
      <c r="G42" s="28"/>
      <c r="H42" s="28">
        <v>5172</v>
      </c>
      <c r="I42" s="28">
        <v>5172</v>
      </c>
      <c r="J42" s="29">
        <f>IF((D42=0),"",((H42/D42)/[1]Reference!B6))</f>
        <v>94.036363636363646</v>
      </c>
      <c r="K42" s="30">
        <f t="shared" si="0"/>
        <v>7964</v>
      </c>
      <c r="L42" s="28">
        <v>5049</v>
      </c>
      <c r="M42" s="28"/>
      <c r="N42" s="30">
        <f t="shared" si="1"/>
        <v>5049</v>
      </c>
      <c r="O42" s="28"/>
      <c r="P42" s="28"/>
      <c r="Q42" s="28"/>
      <c r="R42" s="29">
        <f>IF((D42=0),"",((N42/D42)/[1]Reference!B6))</f>
        <v>91.8</v>
      </c>
      <c r="S42" s="28">
        <v>2915</v>
      </c>
      <c r="T42" s="28"/>
      <c r="U42" s="28"/>
      <c r="V42" s="29">
        <f t="shared" si="18"/>
        <v>583</v>
      </c>
      <c r="W42" s="29">
        <f t="shared" si="3"/>
        <v>0</v>
      </c>
      <c r="X42" s="31">
        <f t="shared" si="4"/>
        <v>0</v>
      </c>
      <c r="Y42" s="28"/>
      <c r="Z42" s="29" t="str">
        <f t="shared" si="5"/>
        <v/>
      </c>
      <c r="AA42" s="28"/>
      <c r="AB42" s="29" t="str">
        <f t="shared" si="6"/>
        <v/>
      </c>
      <c r="AC42" s="28"/>
      <c r="AD42" s="29" t="str">
        <f t="shared" si="7"/>
        <v/>
      </c>
      <c r="AE42" s="28"/>
      <c r="AF42" s="29" t="str">
        <f t="shared" si="8"/>
        <v/>
      </c>
      <c r="AG42" s="29">
        <f t="shared" si="9"/>
        <v>97.621809744779583</v>
      </c>
      <c r="AH42" s="29">
        <f t="shared" si="10"/>
        <v>63.397790055248613</v>
      </c>
      <c r="AI42" s="29">
        <f t="shared" si="11"/>
        <v>100</v>
      </c>
      <c r="AJ42" s="32">
        <f>IF((H42=0),"",((S42*[1]Reference!B7)/H42))</f>
        <v>6.7633410672853831</v>
      </c>
      <c r="AK42" s="32">
        <f t="shared" si="12"/>
        <v>100</v>
      </c>
      <c r="AL42" s="32" t="str">
        <f t="shared" si="13"/>
        <v/>
      </c>
      <c r="AM42" s="32">
        <f t="shared" si="19"/>
        <v>0</v>
      </c>
      <c r="AN42" s="30">
        <f>IF((D42=0),"",((K42/D42/[1]Reference!B6)))</f>
        <v>144.79999999999998</v>
      </c>
    </row>
    <row r="43" spans="1:40" x14ac:dyDescent="0.25">
      <c r="A43" s="44">
        <v>18</v>
      </c>
      <c r="B43" s="45" t="s">
        <v>67</v>
      </c>
      <c r="C43" s="45"/>
      <c r="D43" s="46">
        <v>5</v>
      </c>
      <c r="E43" s="28">
        <v>615</v>
      </c>
      <c r="F43" s="28"/>
      <c r="G43" s="28"/>
      <c r="H43" s="28">
        <v>747</v>
      </c>
      <c r="I43" s="28">
        <v>747</v>
      </c>
      <c r="J43" s="29">
        <f>IF((D43=0),"",((H43/D43)/[1]Reference!B6))</f>
        <v>13.581818181818182</v>
      </c>
      <c r="K43" s="30">
        <f t="shared" si="0"/>
        <v>1362</v>
      </c>
      <c r="L43" s="28">
        <v>662</v>
      </c>
      <c r="M43" s="28"/>
      <c r="N43" s="30">
        <f t="shared" si="1"/>
        <v>662</v>
      </c>
      <c r="O43" s="28"/>
      <c r="P43" s="28"/>
      <c r="Q43" s="28"/>
      <c r="R43" s="29">
        <f>IF((D43=0),"",((N43/D43)/[1]Reference!B6))</f>
        <v>12.036363636363637</v>
      </c>
      <c r="S43" s="28">
        <v>700</v>
      </c>
      <c r="T43" s="28"/>
      <c r="U43" s="28"/>
      <c r="V43" s="29">
        <f t="shared" si="18"/>
        <v>140</v>
      </c>
      <c r="W43" s="29">
        <f t="shared" si="3"/>
        <v>0</v>
      </c>
      <c r="X43" s="31">
        <f t="shared" si="4"/>
        <v>0</v>
      </c>
      <c r="Y43" s="28"/>
      <c r="Z43" s="29" t="str">
        <f t="shared" si="5"/>
        <v/>
      </c>
      <c r="AA43" s="28"/>
      <c r="AB43" s="29" t="str">
        <f t="shared" si="6"/>
        <v/>
      </c>
      <c r="AC43" s="28"/>
      <c r="AD43" s="29" t="str">
        <f t="shared" si="7"/>
        <v/>
      </c>
      <c r="AE43" s="28"/>
      <c r="AF43" s="29" t="str">
        <f t="shared" si="8"/>
        <v/>
      </c>
      <c r="AG43" s="29">
        <f t="shared" si="9"/>
        <v>88.621151271753689</v>
      </c>
      <c r="AH43" s="29">
        <f t="shared" si="10"/>
        <v>48.604992657856094</v>
      </c>
      <c r="AI43" s="29">
        <f t="shared" si="11"/>
        <v>100</v>
      </c>
      <c r="AJ43" s="32">
        <f>IF((H43=0),"",((S43*[1]Reference!B7)/H43))</f>
        <v>11.244979919678714</v>
      </c>
      <c r="AK43" s="32">
        <f t="shared" si="12"/>
        <v>100</v>
      </c>
      <c r="AL43" s="32" t="str">
        <f t="shared" si="13"/>
        <v/>
      </c>
      <c r="AM43" s="32">
        <f t="shared" si="19"/>
        <v>0</v>
      </c>
      <c r="AN43" s="30">
        <f>IF((D43=0),"",((K43/D43/[1]Reference!B6)))</f>
        <v>24.763636363636362</v>
      </c>
    </row>
    <row r="44" spans="1:40" x14ac:dyDescent="0.25">
      <c r="A44" s="44">
        <v>19</v>
      </c>
      <c r="B44" s="45" t="s">
        <v>68</v>
      </c>
      <c r="C44" s="45"/>
      <c r="D44" s="46"/>
      <c r="E44" s="28"/>
      <c r="F44" s="28"/>
      <c r="G44" s="28"/>
      <c r="H44" s="28"/>
      <c r="I44" s="28"/>
      <c r="J44" s="29" t="str">
        <f>IF((D44=0),"",((H44/D44)/[1]Reference!B6))</f>
        <v/>
      </c>
      <c r="K44" s="30">
        <f t="shared" si="0"/>
        <v>0</v>
      </c>
      <c r="L44" s="28"/>
      <c r="M44" s="28"/>
      <c r="N44" s="30">
        <f t="shared" si="1"/>
        <v>0</v>
      </c>
      <c r="O44" s="28"/>
      <c r="P44" s="28"/>
      <c r="Q44" s="28"/>
      <c r="R44" s="29" t="str">
        <f>IF((D44=0),"",((N44/D44)/[1]Reference!B6))</f>
        <v/>
      </c>
      <c r="S44" s="28"/>
      <c r="T44" s="28"/>
      <c r="U44" s="28"/>
      <c r="V44" s="29" t="str">
        <f t="shared" si="18"/>
        <v/>
      </c>
      <c r="W44" s="29" t="str">
        <f t="shared" si="3"/>
        <v/>
      </c>
      <c r="X44" s="31">
        <f t="shared" si="4"/>
        <v>0</v>
      </c>
      <c r="Y44" s="28"/>
      <c r="Z44" s="29" t="str">
        <f t="shared" si="5"/>
        <v/>
      </c>
      <c r="AA44" s="28"/>
      <c r="AB44" s="29" t="str">
        <f t="shared" si="6"/>
        <v/>
      </c>
      <c r="AC44" s="28"/>
      <c r="AD44" s="29" t="str">
        <f t="shared" si="7"/>
        <v/>
      </c>
      <c r="AE44" s="28"/>
      <c r="AF44" s="29" t="str">
        <f t="shared" si="8"/>
        <v/>
      </c>
      <c r="AG44" s="29" t="str">
        <f t="shared" si="9"/>
        <v/>
      </c>
      <c r="AH44" s="29" t="str">
        <f t="shared" si="10"/>
        <v/>
      </c>
      <c r="AI44" s="29" t="str">
        <f t="shared" si="11"/>
        <v/>
      </c>
      <c r="AJ44" s="32" t="str">
        <f>IF((H44=0),"",((S44*[1]Reference!B7)/H44))</f>
        <v/>
      </c>
      <c r="AK44" s="32" t="str">
        <f t="shared" si="12"/>
        <v/>
      </c>
      <c r="AL44" s="32" t="str">
        <f t="shared" si="13"/>
        <v/>
      </c>
      <c r="AM44" s="32" t="str">
        <f t="shared" si="19"/>
        <v/>
      </c>
      <c r="AN44" s="30" t="str">
        <f>IF((D44=0),"",((K44/D44/[1]Reference!B6)))</f>
        <v/>
      </c>
    </row>
    <row r="45" spans="1:40" x14ac:dyDescent="0.25">
      <c r="A45" s="44">
        <v>20</v>
      </c>
      <c r="B45" s="45" t="s">
        <v>69</v>
      </c>
      <c r="C45" s="45"/>
      <c r="D45" s="46">
        <v>6</v>
      </c>
      <c r="E45" s="28">
        <v>8</v>
      </c>
      <c r="F45" s="28"/>
      <c r="G45" s="28"/>
      <c r="H45" s="28">
        <v>45</v>
      </c>
      <c r="I45" s="28">
        <v>45</v>
      </c>
      <c r="J45" s="29">
        <f>IF((D45=0),"",((H45/D45)/[1]Reference!B6))</f>
        <v>0.68181818181818177</v>
      </c>
      <c r="K45" s="30">
        <f t="shared" si="0"/>
        <v>53</v>
      </c>
      <c r="L45" s="28"/>
      <c r="M45" s="28">
        <v>50</v>
      </c>
      <c r="N45" s="30">
        <f t="shared" si="1"/>
        <v>50</v>
      </c>
      <c r="O45" s="28"/>
      <c r="P45" s="28"/>
      <c r="Q45" s="28"/>
      <c r="R45" s="29">
        <f>IF((D45=0),"",((N45/D45)/[1]Reference!B6))</f>
        <v>0.75757575757575768</v>
      </c>
      <c r="S45" s="28">
        <v>3</v>
      </c>
      <c r="T45" s="28"/>
      <c r="U45" s="28"/>
      <c r="V45" s="29">
        <f>IF((D45=0),"",(S45/D45))</f>
        <v>0.5</v>
      </c>
      <c r="W45" s="29">
        <f>IF((D45=0),"",(T45/D45))</f>
        <v>0</v>
      </c>
      <c r="X45" s="31">
        <f t="shared" si="4"/>
        <v>0</v>
      </c>
      <c r="Y45" s="28"/>
      <c r="Z45" s="29" t="str">
        <f>IF((X45=0),"",((Y45/X45)*100))</f>
        <v/>
      </c>
      <c r="AA45" s="28"/>
      <c r="AB45" s="29" t="str">
        <f>IF((X45=0),"",((AA45/X45)*100))</f>
        <v/>
      </c>
      <c r="AC45" s="28"/>
      <c r="AD45" s="29" t="str">
        <f>IF((X45=0),"",((AC45/X45)*100))</f>
        <v/>
      </c>
      <c r="AE45" s="28"/>
      <c r="AF45" s="29" t="str">
        <f>IF((X45=0),"",((AE45/X45)*100))</f>
        <v/>
      </c>
      <c r="AG45" s="29">
        <f>IF((H45=0),"",((N45/H45)*100))</f>
        <v>111.11111111111111</v>
      </c>
      <c r="AH45" s="29">
        <f>IF((K45=0),"",((N45/K45)*100))</f>
        <v>94.339622641509436</v>
      </c>
      <c r="AI45" s="29">
        <f>IF((N45=0),"",((((N45-AA45)-AC45)/N45)*100))</f>
        <v>100</v>
      </c>
      <c r="AJ45" s="32">
        <f>IF((H45=0),"",((S45*[1]Reference!B7)/H45))</f>
        <v>0.8</v>
      </c>
      <c r="AK45" s="32" t="str">
        <f>IF((L45=0),"",((L45/N45)*100))</f>
        <v/>
      </c>
      <c r="AL45" s="32">
        <f>IF((M45=0),"",((M45/N45)*100))</f>
        <v>100</v>
      </c>
      <c r="AM45" s="32">
        <f>IF((N45=0),"",((Q45/N45)*100))</f>
        <v>0</v>
      </c>
      <c r="AN45" s="30">
        <f>IF((D45=0),"",((K45/D45/[1]Reference!B6)))</f>
        <v>0.80303030303030309</v>
      </c>
    </row>
    <row r="46" spans="1:40" x14ac:dyDescent="0.25">
      <c r="A46" s="44">
        <v>21</v>
      </c>
      <c r="B46" s="45" t="s">
        <v>70</v>
      </c>
      <c r="C46" s="45"/>
      <c r="D46" s="46"/>
      <c r="E46" s="28"/>
      <c r="F46" s="28"/>
      <c r="G46" s="28"/>
      <c r="H46" s="28">
        <v>15884</v>
      </c>
      <c r="I46" s="28">
        <v>15884</v>
      </c>
      <c r="J46" s="29" t="str">
        <f>IF((D46=0),"",((H46/D46)/[1]Reference!B6))</f>
        <v/>
      </c>
      <c r="K46" s="30">
        <f t="shared" si="0"/>
        <v>15884</v>
      </c>
      <c r="L46" s="28"/>
      <c r="M46" s="28">
        <v>15884</v>
      </c>
      <c r="N46" s="30">
        <f t="shared" si="1"/>
        <v>15884</v>
      </c>
      <c r="O46" s="28"/>
      <c r="P46" s="28"/>
      <c r="Q46" s="28"/>
      <c r="R46" s="29" t="str">
        <f>IF((D46=0),"",((N46/D46)/[1]Reference!B6))</f>
        <v/>
      </c>
      <c r="S46" s="28"/>
      <c r="T46" s="28"/>
      <c r="U46" s="28"/>
      <c r="V46" s="29" t="str">
        <f>IF((D46=0),"",(S46/D46))</f>
        <v/>
      </c>
      <c r="W46" s="29" t="str">
        <f>IF((D46=0),"",(T46/D46))</f>
        <v/>
      </c>
      <c r="X46" s="31">
        <f t="shared" si="4"/>
        <v>0</v>
      </c>
      <c r="Y46" s="28"/>
      <c r="Z46" s="29" t="str">
        <f>IF((X46=0),"",((Y46/X46)*100))</f>
        <v/>
      </c>
      <c r="AA46" s="28"/>
      <c r="AB46" s="29" t="str">
        <f>IF((X46=0),"",((AA46/X46)*100))</f>
        <v/>
      </c>
      <c r="AC46" s="28"/>
      <c r="AD46" s="29" t="str">
        <f>IF((X46=0),"",((AC46/X46)*100))</f>
        <v/>
      </c>
      <c r="AE46" s="28"/>
      <c r="AF46" s="29" t="str">
        <f>IF((X46=0),"",((AE46/X46)*100))</f>
        <v/>
      </c>
      <c r="AG46" s="29">
        <f>IF((H46=0),"",((N46/H46)*100))</f>
        <v>100</v>
      </c>
      <c r="AH46" s="29">
        <f>IF((K46=0),"",((N46/K46)*100))</f>
        <v>100</v>
      </c>
      <c r="AI46" s="29">
        <f>IF((N46=0),"",((((N46-AA46)-AC46)/N46)*100))</f>
        <v>100</v>
      </c>
      <c r="AJ46" s="32">
        <f>IF((H46=0),"",((S46*[1]Reference!B7)/H46))</f>
        <v>0</v>
      </c>
      <c r="AK46" s="32" t="str">
        <f>IF((L46=0),"",((L46/N46)*100))</f>
        <v/>
      </c>
      <c r="AL46" s="32">
        <f>IF((M46=0),"",((M46/N46)*100))</f>
        <v>100</v>
      </c>
      <c r="AM46" s="32">
        <f>IF((N46=0),"",((Q46/N46)*100))</f>
        <v>0</v>
      </c>
      <c r="AN46" s="30" t="str">
        <f>IF((D46=0),"",((K46/D46/[1]Reference!B6)))</f>
        <v/>
      </c>
    </row>
    <row r="47" spans="1:40" x14ac:dyDescent="0.25">
      <c r="A47" s="50" t="s">
        <v>71</v>
      </c>
      <c r="B47" s="51"/>
      <c r="C47" s="51"/>
      <c r="D47" s="46">
        <v>6</v>
      </c>
      <c r="E47" s="39">
        <f>SUM(E42:E46)</f>
        <v>3415</v>
      </c>
      <c r="F47" s="39">
        <f>SUM(F42:F46)</f>
        <v>0</v>
      </c>
      <c r="G47" s="39">
        <f>SUM(G42:G46)</f>
        <v>0</v>
      </c>
      <c r="H47" s="39">
        <f>SUM(H42:H46)</f>
        <v>21848</v>
      </c>
      <c r="I47" s="39">
        <f>SUM(I42:I46)</f>
        <v>21848</v>
      </c>
      <c r="J47" s="40">
        <f>IF((D47=0),"",((H47/D47)/[1]Reference!B6))</f>
        <v>331.03030303030306</v>
      </c>
      <c r="K47" s="39">
        <f t="shared" si="0"/>
        <v>25263</v>
      </c>
      <c r="L47" s="39">
        <f>SUM(L42:L46)</f>
        <v>5711</v>
      </c>
      <c r="M47" s="39">
        <f>SUM(M42:M46)</f>
        <v>15934</v>
      </c>
      <c r="N47" s="39">
        <f t="shared" si="1"/>
        <v>21645</v>
      </c>
      <c r="O47" s="39">
        <f>SUM(O42:O46)</f>
        <v>0</v>
      </c>
      <c r="P47" s="39">
        <f>SUM(P42:P46)</f>
        <v>0</v>
      </c>
      <c r="Q47" s="39">
        <f>SUM(Q42:Q46)</f>
        <v>0</v>
      </c>
      <c r="R47" s="40">
        <f>IF((D47=0),"",((N47/D47)/[1]Reference!B6))</f>
        <v>327.95454545454544</v>
      </c>
      <c r="S47" s="39">
        <f>SUM(S42:S46)</f>
        <v>3618</v>
      </c>
      <c r="T47" s="39">
        <f>SUM(T42:T46)</f>
        <v>0</v>
      </c>
      <c r="U47" s="39">
        <f>SUM(U42:U46)</f>
        <v>0</v>
      </c>
      <c r="V47" s="40">
        <f>IF((D47=0),"",(S47/D47))</f>
        <v>603</v>
      </c>
      <c r="W47" s="40">
        <f>IF((D47=0),"",(T47/D47))</f>
        <v>0</v>
      </c>
      <c r="X47" s="39">
        <f>Y47+AA47+AC47+AE47</f>
        <v>0</v>
      </c>
      <c r="Y47" s="39">
        <f>SUM(Y42:Y46)</f>
        <v>0</v>
      </c>
      <c r="Z47" s="40" t="str">
        <f>IF((X47=0),"",((Y47/X47)*100))</f>
        <v/>
      </c>
      <c r="AA47" s="39">
        <f>SUM(AA42:AA46)</f>
        <v>0</v>
      </c>
      <c r="AB47" s="40" t="str">
        <f>IF((X47=0),"",((AA47/X47)*100))</f>
        <v/>
      </c>
      <c r="AC47" s="39">
        <f>SUM(AC42:AC46)</f>
        <v>0</v>
      </c>
      <c r="AD47" s="40" t="str">
        <f>IF((X47=0),"",((AC47/X47)*100))</f>
        <v/>
      </c>
      <c r="AE47" s="39">
        <f>SUM(AE42:AE46)</f>
        <v>0</v>
      </c>
      <c r="AF47" s="40" t="str">
        <f>IF((X47=0),"",((AE47/X47)*100))</f>
        <v/>
      </c>
      <c r="AG47" s="40">
        <f>IF((H47=0),"",((N47/H47)*100))</f>
        <v>99.070853167337972</v>
      </c>
      <c r="AH47" s="40">
        <f>IF((K47=0),"",((N47/K47)*100))</f>
        <v>85.678660491628079</v>
      </c>
      <c r="AI47" s="40">
        <f>IF((N47=0),"",((((N47-AA47)-AC47)/N47)*100))</f>
        <v>100</v>
      </c>
      <c r="AJ47" s="41">
        <f>IF((H47=0),"",((S47*[1]Reference!B7)/H47))</f>
        <v>1.9871841816184548</v>
      </c>
      <c r="AK47" s="41">
        <f>IF((L47=0),"",((L47/N47)*100))</f>
        <v>26.384846384846384</v>
      </c>
      <c r="AL47" s="41">
        <f>IF((M47=0),"",((M47/N47)*100))</f>
        <v>73.615153615153616</v>
      </c>
      <c r="AM47" s="41">
        <f>IF((N47=0),"",((Q47/N47)*100))</f>
        <v>0</v>
      </c>
      <c r="AN47" s="39">
        <f>IF((D47=0),"",((K47/D47/[1]Reference!B6)))</f>
        <v>382.77272727272725</v>
      </c>
    </row>
    <row r="48" spans="1:40" x14ac:dyDescent="0.25">
      <c r="A48" s="50" t="s">
        <v>72</v>
      </c>
      <c r="B48" s="51"/>
      <c r="C48" s="51"/>
      <c r="D48" s="38">
        <v>13</v>
      </c>
      <c r="E48" s="39">
        <f>SUM(E41:E46)</f>
        <v>10353</v>
      </c>
      <c r="F48" s="39">
        <f>SUM(F41:F46)</f>
        <v>80</v>
      </c>
      <c r="G48" s="39">
        <f>SUM(G41:G46)</f>
        <v>85</v>
      </c>
      <c r="H48" s="39">
        <f>SUM(H41:H46)</f>
        <v>30695</v>
      </c>
      <c r="I48" s="39">
        <f>SUM(I41:I46)</f>
        <v>30636</v>
      </c>
      <c r="J48" s="40">
        <f>IF((D48=0),"",((H48/D48)/[1]Reference!B6))</f>
        <v>214.65034965034965</v>
      </c>
      <c r="K48" s="39">
        <f t="shared" si="0"/>
        <v>41048</v>
      </c>
      <c r="L48" s="39">
        <f>SUM(L41:L46)</f>
        <v>14567</v>
      </c>
      <c r="M48" s="39">
        <f>SUM(M41:M46)</f>
        <v>17292</v>
      </c>
      <c r="N48" s="39">
        <f t="shared" si="1"/>
        <v>31859</v>
      </c>
      <c r="O48" s="39">
        <f>SUM(O41:O46)</f>
        <v>0</v>
      </c>
      <c r="P48" s="39">
        <f>SUM(P41:P46)</f>
        <v>85</v>
      </c>
      <c r="Q48" s="39">
        <f>SUM(Q41:Q46)</f>
        <v>86</v>
      </c>
      <c r="R48" s="40">
        <f>IF((D48=0),"",((N48/D48)/[1]Reference!B6))</f>
        <v>222.79020979020979</v>
      </c>
      <c r="S48" s="39">
        <f>SUM(S41:S46)</f>
        <v>9189</v>
      </c>
      <c r="T48" s="39">
        <f>SUM(T41:T46)</f>
        <v>41</v>
      </c>
      <c r="U48" s="39">
        <f>SUM(U41:U46)</f>
        <v>45</v>
      </c>
      <c r="V48" s="40">
        <f>IF((D48=0),"",(S48/D48))</f>
        <v>706.84615384615381</v>
      </c>
      <c r="W48" s="40">
        <f>IF((D48=0),"",(T48/D48))</f>
        <v>3.1538461538461537</v>
      </c>
      <c r="X48" s="39">
        <f>Y48+AA48+AC48+AE48</f>
        <v>305</v>
      </c>
      <c r="Y48" s="39">
        <f>SUM(Y41:Y46)</f>
        <v>200</v>
      </c>
      <c r="Z48" s="40">
        <f>IF((X48=0),"",((Y48/X48)*100))</f>
        <v>65.573770491803273</v>
      </c>
      <c r="AA48" s="39">
        <f>SUM(AA41:AA46)</f>
        <v>46</v>
      </c>
      <c r="AB48" s="40">
        <f>IF((X48=0),"",((AA48/X48)*100))</f>
        <v>15.081967213114755</v>
      </c>
      <c r="AC48" s="39">
        <f>SUM(AC41:AC46)</f>
        <v>59</v>
      </c>
      <c r="AD48" s="40">
        <f>IF((X48=0),"",((AC48/X48)*100))</f>
        <v>19.344262295081968</v>
      </c>
      <c r="AE48" s="39">
        <f>SUM(AE41:AE46)</f>
        <v>0</v>
      </c>
      <c r="AF48" s="40">
        <f>IF((X48=0),"",((AE48/X48)*100))</f>
        <v>0</v>
      </c>
      <c r="AG48" s="40">
        <f>IF((H48=0),"",((N48/H48)*100))</f>
        <v>103.79214855839713</v>
      </c>
      <c r="AH48" s="40">
        <f>IF((K48=0),"",((N48/K48)*100))</f>
        <v>77.614012862989668</v>
      </c>
      <c r="AI48" s="40">
        <f>IF((N48=0),"",((((N48-AA48)-AC48)/N48)*100))</f>
        <v>99.670422800464536</v>
      </c>
      <c r="AJ48" s="41">
        <f>IF((H48=0),"",((S48*[1]Reference!B7)/H48))</f>
        <v>3.5923766085681708</v>
      </c>
      <c r="AK48" s="41">
        <f>IF((L48=0),"",((L48/N48)*100))</f>
        <v>45.723343482218525</v>
      </c>
      <c r="AL48" s="41">
        <f>IF((M48=0),"",((M48/N48)*100))</f>
        <v>54.276656517781475</v>
      </c>
      <c r="AM48" s="41">
        <f>IF((N48=0),"",((Q48/N48)*100))</f>
        <v>0.26993942057189491</v>
      </c>
      <c r="AN48" s="39">
        <f>IF((D48=0),"",((K48/D48/[1]Reference!B6)))</f>
        <v>287.04895104895104</v>
      </c>
    </row>
    <row r="49" spans="1:4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 t="s">
        <v>73</v>
      </c>
      <c r="AL50" s="4"/>
      <c r="AM50" s="4"/>
      <c r="AN50" s="4"/>
    </row>
    <row r="51" spans="1:4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 t="s">
        <v>74</v>
      </c>
      <c r="AJ51" s="4"/>
      <c r="AK51" s="5" t="s">
        <v>75</v>
      </c>
      <c r="AL51" s="5"/>
      <c r="AM51" s="5"/>
      <c r="AN51" s="5"/>
    </row>
    <row r="52" spans="1:4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 t="s">
        <v>76</v>
      </c>
      <c r="AL54" s="4"/>
      <c r="AM54" s="4"/>
      <c r="AN54" s="4"/>
    </row>
    <row r="55" spans="1:4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87">
    <mergeCell ref="A1:F1"/>
    <mergeCell ref="A2:H2"/>
    <mergeCell ref="A3:U3"/>
    <mergeCell ref="A4:L4"/>
    <mergeCell ref="A5:A7"/>
    <mergeCell ref="B5:C5"/>
    <mergeCell ref="D5:D7"/>
    <mergeCell ref="E5:G5"/>
    <mergeCell ref="H5:I5"/>
    <mergeCell ref="J5:J7"/>
    <mergeCell ref="V5:W5"/>
    <mergeCell ref="X5:AI5"/>
    <mergeCell ref="Q6:Q7"/>
    <mergeCell ref="S6:S7"/>
    <mergeCell ref="T6:T7"/>
    <mergeCell ref="U6:U7"/>
    <mergeCell ref="H6:H7"/>
    <mergeCell ref="K5:K7"/>
    <mergeCell ref="L5:Q5"/>
    <mergeCell ref="R5:R7"/>
    <mergeCell ref="S5:U5"/>
    <mergeCell ref="B6:B7"/>
    <mergeCell ref="C6:C7"/>
    <mergeCell ref="E6:E7"/>
    <mergeCell ref="F6:F7"/>
    <mergeCell ref="G6:G7"/>
    <mergeCell ref="AA6:AB6"/>
    <mergeCell ref="AC6:AD6"/>
    <mergeCell ref="I6:I7"/>
    <mergeCell ref="L6:L7"/>
    <mergeCell ref="M6:M7"/>
    <mergeCell ref="N6:N7"/>
    <mergeCell ref="O6:O7"/>
    <mergeCell ref="P6:P7"/>
    <mergeCell ref="AM6:AM7"/>
    <mergeCell ref="AN6:AN7"/>
    <mergeCell ref="A8:A9"/>
    <mergeCell ref="B8:B9"/>
    <mergeCell ref="A10:A11"/>
    <mergeCell ref="B10:B11"/>
    <mergeCell ref="AE6:AF6"/>
    <mergeCell ref="AG6:AG7"/>
    <mergeCell ref="AH6:AH7"/>
    <mergeCell ref="AJ6:AJ7"/>
    <mergeCell ref="AK6:AK7"/>
    <mergeCell ref="AL6:AL7"/>
    <mergeCell ref="V6:V7"/>
    <mergeCell ref="W6:W7"/>
    <mergeCell ref="X6:X7"/>
    <mergeCell ref="Y6:Z6"/>
    <mergeCell ref="A12:A13"/>
    <mergeCell ref="B12:B13"/>
    <mergeCell ref="A14:A15"/>
    <mergeCell ref="B14:B15"/>
    <mergeCell ref="A16:A17"/>
    <mergeCell ref="B16:B17"/>
    <mergeCell ref="B30:C30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B29"/>
    <mergeCell ref="B42:C42"/>
    <mergeCell ref="A31:C31"/>
    <mergeCell ref="B32:C32"/>
    <mergeCell ref="A33:C33"/>
    <mergeCell ref="B34:C34"/>
    <mergeCell ref="A35:C35"/>
    <mergeCell ref="B36:C36"/>
    <mergeCell ref="B37:C37"/>
    <mergeCell ref="A38:C38"/>
    <mergeCell ref="B39:C39"/>
    <mergeCell ref="A40:C40"/>
    <mergeCell ref="A41:C41"/>
    <mergeCell ref="AK51:AN51"/>
    <mergeCell ref="B43:C43"/>
    <mergeCell ref="B44:C44"/>
    <mergeCell ref="B45:C45"/>
    <mergeCell ref="B46:C46"/>
    <mergeCell ref="A47:C47"/>
    <mergeCell ref="A48:C48"/>
  </mergeCells>
  <conditionalFormatting sqref="K8:K48 N8:N48 S8:S48">
    <cfRule type="expression" dxfId="21" priority="8" stopIfTrue="1">
      <formula>OR($K8&lt;($N8+$S8),$K8&gt;($N8+$S8))</formula>
    </cfRule>
  </conditionalFormatting>
  <conditionalFormatting sqref="A2 D8:D48">
    <cfRule type="cellIs" dxfId="20" priority="7" stopIfTrue="1" operator="equal">
      <formula>$AA$1</formula>
    </cfRule>
  </conditionalFormatting>
  <conditionalFormatting sqref="K8:K48 D8:D48">
    <cfRule type="expression" dxfId="19" priority="9" stopIfTrue="1">
      <formula>$D8&gt;$K8</formula>
    </cfRule>
  </conditionalFormatting>
  <conditionalFormatting sqref="L46">
    <cfRule type="expression" dxfId="18" priority="10" stopIfTrue="1">
      <formula>$L46&lt;&gt;0</formula>
    </cfRule>
  </conditionalFormatting>
  <conditionalFormatting sqref="F8:G35 F39:G40 F42:G47">
    <cfRule type="expression" dxfId="17" priority="11" stopIfTrue="1">
      <formula>$F8&gt;$G8</formula>
    </cfRule>
  </conditionalFormatting>
  <conditionalFormatting sqref="P8:Q35 P39:Q40 P42:Q47">
    <cfRule type="expression" dxfId="16" priority="12" stopIfTrue="1">
      <formula>$P8&gt;$Q8</formula>
    </cfRule>
  </conditionalFormatting>
  <conditionalFormatting sqref="T8:U35 T39:U40 T42:U47">
    <cfRule type="expression" dxfId="15" priority="13" stopIfTrue="1">
      <formula>$T8&gt;$U8</formula>
    </cfRule>
  </conditionalFormatting>
  <conditionalFormatting sqref="D28">
    <cfRule type="expression" dxfId="14" priority="14" stopIfTrue="1">
      <formula>OR(SUM(D28)&lt;MAX(D8,D10,D12,D14,D16,D18,D20,D22,D24,D26),SUM(D28)&gt;SUM(D8,D10,D12,D14,D16,D18,D20,D22,D24,D26))</formula>
    </cfRule>
  </conditionalFormatting>
  <conditionalFormatting sqref="D29">
    <cfRule type="expression" dxfId="13" priority="15" stopIfTrue="1">
      <formula>OR(SUM(D29)&lt;MAX(D9,D11,D13,D15,D17,D19,D21,D23,D25,D27),SUM(D29)&gt;SUM(D9,D11,D13,D15,D17,D19,D21,D23,D25,D27))</formula>
    </cfRule>
  </conditionalFormatting>
  <conditionalFormatting sqref="D31">
    <cfRule type="expression" dxfId="12" priority="16" stopIfTrue="1">
      <formula>OR(SUM(D31)&lt;MAX(D28:D30),SUM(D31)&gt;SUM(D28:D30))</formula>
    </cfRule>
  </conditionalFormatting>
  <conditionalFormatting sqref="D33">
    <cfRule type="expression" dxfId="11" priority="17" stopIfTrue="1">
      <formula>OR(SUM(D33)&lt;MAX(D31:D32),SUM(D33)&gt;SUM(D31:D32))</formula>
    </cfRule>
  </conditionalFormatting>
  <conditionalFormatting sqref="D35">
    <cfRule type="expression" dxfId="10" priority="18" stopIfTrue="1">
      <formula>OR(SUM(D35)&lt;MAX(D33:D34),SUM(D35)&gt;SUM(D33:D34))</formula>
    </cfRule>
  </conditionalFormatting>
  <conditionalFormatting sqref="D38">
    <cfRule type="expression" dxfId="9" priority="19" stopIfTrue="1">
      <formula>OR(SUM(D38)&lt;MAX(D36:D37),SUM(D38)&gt;SUM(D36:D37))</formula>
    </cfRule>
  </conditionalFormatting>
  <conditionalFormatting sqref="D41">
    <cfRule type="expression" dxfId="8" priority="20" stopIfTrue="1">
      <formula>OR(SUM(D41)&lt;MAX(D35,D38,D40),SUM(D41)&gt;SUM(D35,D38,D40))</formula>
    </cfRule>
  </conditionalFormatting>
  <conditionalFormatting sqref="D47">
    <cfRule type="expression" dxfId="7" priority="21" stopIfTrue="1">
      <formula>OR(SUM(D47)&lt;MAX(D42:D46),SUM(D47)&gt;SUM(D42:D46))</formula>
    </cfRule>
  </conditionalFormatting>
  <conditionalFormatting sqref="D48">
    <cfRule type="expression" dxfId="6" priority="22" stopIfTrue="1">
      <formula>OR(SUM(D48)&lt;MAX(D41,D47),SUM(D48)&gt;SUM(D41,D47))</formula>
    </cfRule>
  </conditionalFormatting>
  <conditionalFormatting sqref="J8:J48">
    <cfRule type="expression" dxfId="5" priority="5" stopIfTrue="1">
      <formula>OR($K8&lt;($N8+$S8),$K8&gt;($N8+$S8))</formula>
    </cfRule>
  </conditionalFormatting>
  <conditionalFormatting sqref="J8:J48">
    <cfRule type="expression" dxfId="4" priority="6" stopIfTrue="1">
      <formula>$D8&gt;$K8</formula>
    </cfRule>
  </conditionalFormatting>
  <conditionalFormatting sqref="R8:R48">
    <cfRule type="expression" dxfId="3" priority="3" stopIfTrue="1">
      <formula>OR($K8&lt;($N8+$S8),$K8&gt;($N8+$S8))</formula>
    </cfRule>
  </conditionalFormatting>
  <conditionalFormatting sqref="R8:R48">
    <cfRule type="expression" dxfId="2" priority="4" stopIfTrue="1">
      <formula>$D8&gt;$K8</formula>
    </cfRule>
  </conditionalFormatting>
  <conditionalFormatting sqref="AN8:AN48">
    <cfRule type="expression" dxfId="1" priority="1" stopIfTrue="1">
      <formula>OR($K8&lt;($N8+$S8),$K8&gt;($N8+$S8))</formula>
    </cfRule>
  </conditionalFormatting>
  <conditionalFormatting sqref="AN8:AN48">
    <cfRule type="expression" dxfId="0" priority="2" stopIfTrue="1">
      <formula>$D8&gt;$K8</formula>
    </cfRule>
  </conditionalFormatting>
  <dataValidations count="2">
    <dataValidation type="list" allowBlank="1" showInputMessage="1" showErrorMessage="1" sqref="A2:H2">
      <formula1>$A$104:$A$148</formula1>
    </dataValidation>
    <dataValidation type="whole" allowBlank="1" showErrorMessage="1" errorTitle="Погрешан унос" error="Можете унети само цео број, нулу или оставити празно!" sqref="E30:I30 D32:I32 D34:I34 L30:M30 L32:M32 L34:M34 L42:M46 O30:Q30 O32:Q32 O34:Q34 O42:Q46 S30:U30 S32:U32 S34:U34 S8:U27 Y30 Y32 Y34 Y42:Y46 AA30 AA32 AA34 AA42:AA46 AC30 AC32 AC34 AC42:AC46 AE39 AE30 AE32 AE34 AE42:AE46 E36:I37 L36:M37 O36:Q37 S36:U37 Y36:Y37 AA36:AA37 AC36:AC37 AE36:AE37 O8:Q27 S42:U46 D39:I39 L39:M39 O39:Q39 S39:U39 Y39 AA39 AC39 D8:D31 L8:M27 AE8:AE27 AC8:AC27 AA8:AA27 Y8:Y27 D40:D48 E8:I27 D33 D35:D38 E42:I46">
      <formula1>0</formula1>
      <formula2>99999999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Boogieman</dc:creator>
  <cp:lastModifiedBy>Boogieman</cp:lastModifiedBy>
  <dcterms:created xsi:type="dcterms:W3CDTF">2025-05-14T14:33:36Z</dcterms:created>
  <dcterms:modified xsi:type="dcterms:W3CDTF">2025-05-14T14:36:05Z</dcterms:modified>
</cp:coreProperties>
</file>